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830"/>
  <workbookPr defaultThemeVersion="124226"/>
  <mc:AlternateContent xmlns:mc="http://schemas.openxmlformats.org/markup-compatibility/2006">
    <mc:Choice Requires="x15">
      <x15ac:absPath xmlns:x15ac="http://schemas.microsoft.com/office/spreadsheetml/2010/11/ac" url="https://d.docs.live.net/382029cf73099640/Escritorio/"/>
    </mc:Choice>
  </mc:AlternateContent>
  <xr:revisionPtr revIDLastSave="121" documentId="8_{08D82EFA-95F6-4AAC-A48E-B09F458234F7}" xr6:coauthVersionLast="47" xr6:coauthVersionMax="47" xr10:uidLastSave="{52BA3AB0-87C3-4296-8082-21A60C2AC27F}"/>
  <bookViews>
    <workbookView xWindow="-110" yWindow="-110" windowWidth="19420" windowHeight="10300" activeTab="4" xr2:uid="{00000000-000D-0000-FFFF-FFFF00000000}"/>
  </bookViews>
  <sheets>
    <sheet name="BRIEFING" sheetId="1" r:id="rId1"/>
    <sheet name="CÁLCULO FOTO" sheetId="7" r:id="rId2"/>
    <sheet name="MRO MISION" sheetId="3" r:id="rId3"/>
    <sheet name="MRO FUERZA" sheetId="2" r:id="rId4"/>
    <sheet name="CRONOGRAMA" sheetId="4" r:id="rId5"/>
    <sheet name="NRS" sheetId="6" r:id="rId6"/>
    <sheet name="TIS" sheetId="5" r:id="rId7"/>
  </sheets>
  <definedNames>
    <definedName name="_xlnm.Print_Area" localSheetId="0">BRIEFING!$A$1:$G$143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15" i="6" l="1"/>
  <c r="Q15" i="6"/>
  <c r="Q16" i="6"/>
  <c r="T7" i="6"/>
  <c r="Q23" i="6"/>
  <c r="O23" i="6"/>
  <c r="Q22" i="6"/>
  <c r="O22" i="6"/>
  <c r="Q21" i="6"/>
  <c r="O21" i="6"/>
  <c r="Q20" i="6"/>
  <c r="O20" i="6"/>
  <c r="Q19" i="6"/>
  <c r="O19" i="6"/>
  <c r="R19" i="6" s="1"/>
  <c r="R18" i="6"/>
  <c r="Q18" i="6"/>
  <c r="O18" i="6"/>
  <c r="Q17" i="6"/>
  <c r="O17" i="6"/>
  <c r="O16" i="6"/>
  <c r="R16" i="6" s="1"/>
  <c r="T10" i="6"/>
  <c r="S10" i="6"/>
  <c r="R21" i="6" s="1"/>
  <c r="L9" i="6"/>
  <c r="J9" i="6"/>
  <c r="I9" i="6"/>
  <c r="H9" i="6"/>
  <c r="G9" i="6"/>
  <c r="F9" i="6"/>
  <c r="J8" i="6"/>
  <c r="I8" i="6"/>
  <c r="H8" i="6"/>
  <c r="G8" i="6"/>
  <c r="U7" i="6"/>
  <c r="R23" i="6" s="1"/>
  <c r="S7" i="6"/>
  <c r="L7" i="6"/>
  <c r="L8" i="6" s="1"/>
  <c r="K7" i="6"/>
  <c r="K9" i="6" s="1"/>
  <c r="J7" i="6"/>
  <c r="I7" i="6"/>
  <c r="H7" i="6"/>
  <c r="G7" i="6"/>
  <c r="F7" i="6"/>
  <c r="F8" i="6" s="1"/>
  <c r="E7" i="6"/>
  <c r="E8" i="6" s="1"/>
  <c r="D7" i="6"/>
  <c r="D8" i="6" s="1"/>
  <c r="C7" i="6"/>
  <c r="C9" i="6" s="1"/>
  <c r="S13" i="6" l="1"/>
  <c r="E9" i="6"/>
  <c r="D9" i="6"/>
  <c r="T13" i="6"/>
  <c r="R22" i="6"/>
  <c r="C8" i="6"/>
  <c r="K8" i="6"/>
  <c r="R17" i="6"/>
  <c r="R20" i="6"/>
  <c r="R15" i="6"/>
  <c r="E20" i="5" l="1"/>
  <c r="E18" i="5"/>
  <c r="E17" i="5"/>
  <c r="H16" i="5"/>
  <c r="E22" i="5" l="1"/>
  <c r="E24" i="5" s="1"/>
  <c r="E7" i="5"/>
  <c r="E9" i="5" s="1"/>
  <c r="E11" i="5" s="1"/>
  <c r="E5" i="5"/>
  <c r="E4" i="5"/>
</calcChain>
</file>

<file path=xl/sharedStrings.xml><?xml version="1.0" encoding="utf-8"?>
<sst xmlns="http://schemas.openxmlformats.org/spreadsheetml/2006/main" count="419" uniqueCount="341">
  <si>
    <t>TAREA</t>
  </si>
  <si>
    <t>FECHA</t>
  </si>
  <si>
    <t>SITUACIÓN</t>
  </si>
  <si>
    <t>ASPECTOS RELEVANTES DEL ESPACIO DE BATALLA</t>
  </si>
  <si>
    <t>METEOROLOGÍA</t>
  </si>
  <si>
    <t xml:space="preserve">VIENTO </t>
  </si>
  <si>
    <t>ALTURA OLA</t>
  </si>
  <si>
    <t>DIRECCIÓN OLA</t>
  </si>
  <si>
    <t>ESTADO DE MAR</t>
  </si>
  <si>
    <t>MAREA</t>
  </si>
  <si>
    <t>APROVECHAMIENTO O MITIGACIÓN</t>
  </si>
  <si>
    <t>TRÁFICO ESPERADO DE NAVES</t>
  </si>
  <si>
    <t>ASPECTO</t>
  </si>
  <si>
    <t>BM</t>
  </si>
  <si>
    <t>PESQUEROS</t>
  </si>
  <si>
    <t>BUQUES FONDEADOS</t>
  </si>
  <si>
    <t>CORRIENTE MARINA</t>
  </si>
  <si>
    <t>PUNTOS NOTABLES</t>
  </si>
  <si>
    <t>OBSERVACIÓN</t>
  </si>
  <si>
    <t>CONTRADETECCIÓN</t>
  </si>
  <si>
    <t>DISTANCIA STAND OFF</t>
  </si>
  <si>
    <t>ACCIONES PREPLANEADAS</t>
  </si>
  <si>
    <t>ANTE CONTRADETECCIÓN</t>
  </si>
  <si>
    <t>EVADIR Y ACLARAR EL DÁTUM. SE DEBE PRIORIZAR LA NO DETECCIÓN.</t>
  </si>
  <si>
    <t>UUMM EN EL ÁREA</t>
  </si>
  <si>
    <t>GOBERNAR PARA MANTENER DISTANCIA STAND OFF.</t>
  </si>
  <si>
    <t>MINIMIZAR EL EMPLEO DE MÁSTILES. SOLO PA PARA VH Y SITUACIÓN.</t>
  </si>
  <si>
    <t>EMBARCACIÓN MENOR PESQUERO</t>
  </si>
  <si>
    <t>AUMENTAR DISTANCIA A PASAR DENTRO DEL CONO DE APROX.</t>
  </si>
  <si>
    <t>ASPECTOS RELEVANTES DE LA AMENAZA</t>
  </si>
  <si>
    <t>CURVA</t>
  </si>
  <si>
    <t>MPE</t>
  </si>
  <si>
    <t>MPEV</t>
  </si>
  <si>
    <t>MÍNIMA</t>
  </si>
  <si>
    <t>PRIORIDADES</t>
  </si>
  <si>
    <t>1.- SEGURIDAD DEL PERSONAL Y MATERIAL.</t>
  </si>
  <si>
    <t>2.- NO SER DETECTADO.</t>
  </si>
  <si>
    <t>3.- CUMPLIMIENTO DE LA MISIÓN.</t>
  </si>
  <si>
    <t>INFORMACIÓN DE INTELIGENCIA RECIBIDA</t>
  </si>
  <si>
    <t>CURSOS DE ACCIÓN DEL ENEMIGO</t>
  </si>
  <si>
    <t>CURSO DE ACCIÓN PROPIO</t>
  </si>
  <si>
    <t>INFORMACIÓN QUE SE BUSCA OBTENER</t>
  </si>
  <si>
    <t>CRITERIOS PARA EL NO GO</t>
  </si>
  <si>
    <t>CONTROLES ESPECIALES A APLICARSE EN EL DESARROLLO DE LA OPERACIÓN</t>
  </si>
  <si>
    <t>FONDO</t>
  </si>
  <si>
    <t>CA</t>
  </si>
  <si>
    <t>FA</t>
  </si>
  <si>
    <t>BG</t>
  </si>
  <si>
    <t>PQ</t>
  </si>
  <si>
    <t>SS</t>
  </si>
  <si>
    <t>HUMEDAD REL.</t>
  </si>
  <si>
    <t>MRO CON RESPECTO A LA FUERZA</t>
  </si>
  <si>
    <t>NIVEL MRO: INTERNO</t>
  </si>
  <si>
    <t>PELIGROS</t>
  </si>
  <si>
    <t>CAUSAS</t>
  </si>
  <si>
    <t>PROB. OCURRENCIA</t>
  </si>
  <si>
    <t>SEVERIDAD CONS.</t>
  </si>
  <si>
    <t>EV. DE RIESGO</t>
  </si>
  <si>
    <t>MEDIDAS DE CONTROL</t>
  </si>
  <si>
    <t>RESPONSABLE</t>
  </si>
  <si>
    <t>RIESGO RESIDUAL</t>
  </si>
  <si>
    <t>COLISIÓN CON BUQUES O EMBARCACIONES</t>
  </si>
  <si>
    <t>BUQUE INGRESA A CS DEL SS ESTANDO A PP.</t>
  </si>
  <si>
    <t>POCO PROBABLE</t>
  </si>
  <si>
    <t>MUY GRAVE</t>
  </si>
  <si>
    <t>C.I. SERIO</t>
  </si>
  <si>
    <t>1.- IO DE UUSS.
2.- ESTAR PREPARADO PARA PROCEDIMIENTO DE BAJADA EN EMERGENCIA.</t>
  </si>
  <si>
    <t>1.- OFICIAL DE PERISCOPIO.
2.- OFICIAL DE PERISCOPIO.</t>
  </si>
  <si>
    <t>MODERADO</t>
  </si>
  <si>
    <t>COLISIÓN CON BUQUES FONDEADOS.</t>
  </si>
  <si>
    <t>BUQUES FONDEADOS EN EL TRACK O EN CERCANÍAS DE ESTE.</t>
  </si>
  <si>
    <t>IMPROBABLE</t>
  </si>
  <si>
    <t>C.I MODERADO</t>
  </si>
  <si>
    <t>1.- SS NAVEGA A PP, EFECTUANDO RUTINA DE PERISCOPIO.
2.- CORTE MAE A REQUERIMIENTO.</t>
  </si>
  <si>
    <t>1.- OFICIAL DE PERISCOPIO.
2.- COMANDANTE - CA - OFOPER.</t>
  </si>
  <si>
    <t>MENOR</t>
  </si>
  <si>
    <t>COLISIÓN CON BUQUES O EMBARCACIONES.</t>
  </si>
  <si>
    <t>NECESIDAD DE AFLORAR DE EMERGENCIA.</t>
  </si>
  <si>
    <t>LANZAMIENTO DE BENGALA ROJA ANTES DE AFLORAR.</t>
  </si>
  <si>
    <t>CMDTE.</t>
  </si>
  <si>
    <t>COLISIÓN CON UNIDADES DE SUPERFICIA AL TENER QUE SUBIR POR EMERGENCIA A PP.</t>
  </si>
  <si>
    <t>FALTA DE CONTROL DEL PANORAMA TÁCTICO.</t>
  </si>
  <si>
    <t>1.- PMA 6 KYDS A UNIDADES CON CAPACIDAD A/S.
2.- PMA 4 KYDS A UNIDADES SIN CAPACIDAD A/S.
3.- PMA 3 KYD AL RESTO DE LOS CONTACTOS.</t>
  </si>
  <si>
    <t>VARADA</t>
  </si>
  <si>
    <t>MAL CONTROL DE LA NAVEGACIÓN AL OPERAR EN CERCANÍAS DE COSTA AL ACERCARSE AL OBJETIVO O EN EVASIÓN.</t>
  </si>
  <si>
    <t>EMERMAR (INCENDIO O INUNDACIÓN)</t>
  </si>
  <si>
    <t>PROBLEMAS DE MATERIAL.</t>
  </si>
  <si>
    <t>SUBMARINO ASUME RUMBO DE SEGURIDAD Y CUMPLE PROCEDIMIENTOS INTERNOS PARA ENFRENTAR LA EMERGENCIA.</t>
  </si>
  <si>
    <t>EMERMAR (SS ATRAPADO EN ARTE DE PESCA)</t>
  </si>
  <si>
    <t>MALA CLASIFICACIÓN DE LOS CONTACTOS.</t>
  </si>
  <si>
    <t>GRAVE</t>
  </si>
  <si>
    <t>C.I MENOR</t>
  </si>
  <si>
    <t>1.- SUBMARINO DEBERÁ ACLARAR ARCOS DE POPA Y ESTABLECER PUS CADA 2 HRS., OBJETO DETECTAR O CLASIFICAR CONTACTOS DE SUPERFICIE.
2.- ESPECIAL ATENCIÓN A LAS INDICACIONES DEL VELOX.</t>
  </si>
  <si>
    <t>DESPRECIABLE</t>
  </si>
  <si>
    <t>MRO CON RESPECTO A LA MISIÓN</t>
  </si>
  <si>
    <t>POSIBLE IMPACTO</t>
  </si>
  <si>
    <t>ACCIÓN</t>
  </si>
  <si>
    <t>BUQUE FONDEADO EN EL TRACK DE APROXIMACIÓN DENTRO DEL VERIL DE 100 MTS.</t>
  </si>
  <si>
    <t>COLISIÓN.</t>
  </si>
  <si>
    <t>DEPENDIENDO DE LA CONDICIÓN, USAR TRACK ALTERNATIVO O DIFERIR LA OPERACIÓN DENTRO DE LA VENTANA ASIGNADA.</t>
  </si>
  <si>
    <t>PRESENCIA DE UNIDADES MARÍTIMAS EN LA BAHÍA.</t>
  </si>
  <si>
    <t>CONTRADETECCIÓN VISUAL.</t>
  </si>
  <si>
    <t>PRESENCIA DE UUCC CON CAPACIDAD A/S EN LA BAHÍA.</t>
  </si>
  <si>
    <t>MANTENERSE A UNA DISTANCIA CON PMA SOBRE 6500 YDS, SI NO ES POSIBLE DIFERIR LA OPERACIÓN.</t>
  </si>
  <si>
    <t>AERONAVE EN NIVELES PELIGROSOS Y EN VISUAL.</t>
  </si>
  <si>
    <t>CONTRADETECCIÓN.</t>
  </si>
  <si>
    <t>1.- SI ES UN ADS, MANTENERSE A UNA DISTANCIA DE 5000 YARDAS PARA EVITAR LA CONTRADETECCIÓN VISUAL. 
2.- SI NO SE ENCUENTRA CALANDO, EVITAR MANTENER EL PERISCOPIO IZADO POR MÁS DE 30 SEGUNDOS.</t>
  </si>
  <si>
    <t>AERONAVE EN NIVELES PELIGROSOS Y NO EN VISUAL.</t>
  </si>
  <si>
    <t>1.- CONTINUAR LA OPERACIÓN SIN EFECTUAR GUARDIA DE PERISCOPIO.
2.- EXPOSICIÓN DE MÁSTILES NO MAYORES A 30 SEGUNDOS.
3.- EFECTUAR CORTE DE MAE CADA 5 MINUTOS.</t>
  </si>
  <si>
    <t>VIGILANCIA MILITAR COSTERA (VISUAL).</t>
  </si>
  <si>
    <t>1.- CMDTE / CA / COTAC.
2.- CMDTE / CA / COTAC.
3.- CMDTE / CA / COTAC.</t>
  </si>
  <si>
    <t>1.- NAVEGACIÓN PROGRAMADA PARA NO TRASPASAR EL VERIL DE LOS 50 MTS.
2.- A PP SE UTILIZARÁN SITUACIONES VISUALES A REQUERIMIENTO.
3.- UTILIZAR LA TABLA MARGEN FONDO.</t>
  </si>
  <si>
    <t>1.- OFOPER.
2.- CMDTE /OFOPER.
3.- OFOPER.</t>
  </si>
  <si>
    <t>1.- CMDTE - JDG.
2.- COORD. SENSORES / UC1.</t>
  </si>
  <si>
    <t>1.- MINIMIZAR ACCIONES PREVISTAS EN GUARDIA DE PERISCOPIO.
2.- INICIAR OPERACIÓN SOLO CUANDO ESTEN LAS CONDICIONES DE PMA MAYOR A 3 KYDS.
3.- DETERMINAR LOS PATRONES DE PATRULLAJE DE LA UNIDAD MARÍTIMA PARA CALCULAR EL MOMENTO DE HACER LA OPERACIÓN.</t>
  </si>
  <si>
    <t>CONTRADETECCIÓN VISUAL/SONAR.</t>
  </si>
  <si>
    <t xml:space="preserve">NO ESTABLECER GUARDIA DE PERISCOPIO A MENOS DE 10 KYDS. </t>
  </si>
  <si>
    <t>CRONOGRAMA</t>
  </si>
  <si>
    <t>MODO DE OBTENCIÓN DE INTELIGENCIA</t>
  </si>
  <si>
    <t>PUNTO</t>
  </si>
  <si>
    <t>ACTIVIDAD</t>
  </si>
  <si>
    <t>OBSERVACIONES</t>
  </si>
  <si>
    <t>REQUISITO PREVIO: ESTAR EN PUESTOS DE COMBATE</t>
  </si>
  <si>
    <t>CONFIGURACIÓN DE LAS CONSOLAS</t>
  </si>
  <si>
    <t>SUPERIOR</t>
  </si>
  <si>
    <t>INFERIOR</t>
  </si>
  <si>
    <t>ROL</t>
  </si>
  <si>
    <t>COMWC</t>
  </si>
  <si>
    <t>WECO / EOW</t>
  </si>
  <si>
    <t>MÁSTIL</t>
  </si>
  <si>
    <t>TIEMPO</t>
  </si>
  <si>
    <t>PA</t>
  </si>
  <si>
    <t>VUELTA HORIZONTE</t>
  </si>
  <si>
    <t>CANTIDAD</t>
  </si>
  <si>
    <t>TOTAL</t>
  </si>
  <si>
    <t>TIEMPO TOTAL</t>
  </si>
  <si>
    <t>SIT + AIS</t>
  </si>
  <si>
    <t>TIS</t>
  </si>
  <si>
    <t>VENTANA TIEMPO</t>
  </si>
  <si>
    <t>EMPLEO DE SENSORES</t>
  </si>
  <si>
    <t>INSTRUCCIONES ESPECIALES</t>
  </si>
  <si>
    <t xml:space="preserve">LOS PUNTOS NOTABLES DEBERÁN SER USADOS PARA CONTROLAR EL AVANCE DEL SUBMARINO A TRAVÉS DEL CONO DE APROXIMACIÓN, ADEMÁS DE SER UN ELEMENTO QUE SE DEBE UTILIZAR PARA ACOTAR EL POOL DE ERRORES DURANTE LA OPERACIÓN. </t>
  </si>
  <si>
    <t>FANGO Y ROCA</t>
  </si>
  <si>
    <t>Distancia</t>
  </si>
  <si>
    <t>Velocidad</t>
  </si>
  <si>
    <t>MN</t>
  </si>
  <si>
    <t>NDS</t>
  </si>
  <si>
    <t>Min</t>
  </si>
  <si>
    <t>min</t>
  </si>
  <si>
    <t>VHS</t>
  </si>
  <si>
    <t>IVH PA</t>
  </si>
  <si>
    <t>INGRESAR</t>
  </si>
  <si>
    <t>OBSERVADORES / AGENTES</t>
  </si>
  <si>
    <t>4000 YDS</t>
  </si>
  <si>
    <t>-</t>
  </si>
  <si>
    <t>PRESENCIA A/N</t>
  </si>
  <si>
    <t>EMERGENCIA A BORDO</t>
  </si>
  <si>
    <t>SE CANCELA OPERACIÓN.</t>
  </si>
  <si>
    <t xml:space="preserve">OPV </t>
  </si>
  <si>
    <t>LSG / LSR</t>
  </si>
  <si>
    <t>DIRECCIÓN</t>
  </si>
  <si>
    <t xml:space="preserve">1.- LA BAJA INTENSIDAD DEL VIENTO FACILITARÁ LA CONTRADETECCIÓN VISUAL POR LO QUE SE DEBE ROMPER LA SUPERFICIE CON UN BUEN CONTROL DE LA PLATAFORMA.
2.- EL ESTADO DE MAR PERMITIRÁ REALIZAR LA OPERACIÓN A UNA VELOCIDAD MÁXIMA DE 5 NDS.
3.- LA CORRIENTE PRODUCIDA POR LA MAREA ES DESPRECIABLE, NO AFECTARÁ AL DESARROLLO DE LA OPERACIÓN.
</t>
  </si>
  <si>
    <t>DESPRECIABLES</t>
  </si>
  <si>
    <t>UU.CC.</t>
  </si>
  <si>
    <t xml:space="preserve">UU.CC./OPV / LSG / LSR </t>
  </si>
  <si>
    <r>
      <rPr>
        <b/>
        <sz val="10"/>
        <color theme="1"/>
        <rFont val="Arial Narrow"/>
        <family val="2"/>
      </rPr>
      <t>CMDTE</t>
    </r>
    <r>
      <rPr>
        <sz val="10"/>
        <color theme="1"/>
        <rFont val="Arial Narrow"/>
        <family val="2"/>
      </rPr>
      <t xml:space="preserve"> EVALUARÁ SI CONTINUA LA OPERACIÓN.</t>
    </r>
  </si>
  <si>
    <t>OTA</t>
  </si>
  <si>
    <t>COTAC</t>
  </si>
  <si>
    <t>TAMP / THW</t>
  </si>
  <si>
    <t>TAMP / TMW</t>
  </si>
  <si>
    <t>TBEP / BHW</t>
  </si>
  <si>
    <t>SONAR</t>
  </si>
  <si>
    <t>MAE</t>
  </si>
  <si>
    <t>X</t>
  </si>
  <si>
    <t xml:space="preserve"> P.A. / GIROCOMPAS</t>
  </si>
  <si>
    <t>T.I.S. SIN EVASIÓN</t>
  </si>
  <si>
    <t>T.I.S. CON 2,5 HRS DE EVASIÓN</t>
  </si>
  <si>
    <t xml:space="preserve">FLIR - RADAR - VISUAL </t>
  </si>
  <si>
    <t xml:space="preserve">RADAR - VISUAL - CÁMARA IR </t>
  </si>
  <si>
    <t xml:space="preserve">RADAR - VISUAL </t>
  </si>
  <si>
    <t>A/N P295</t>
  </si>
  <si>
    <t>MAR</t>
  </si>
  <si>
    <t>NEGATIVA - 1</t>
  </si>
  <si>
    <t xml:space="preserve">MÁXIMA </t>
  </si>
  <si>
    <t>PREDICCIÓN DISTANCIA (KYDS)</t>
  </si>
  <si>
    <t>TIPO BQ</t>
  </si>
  <si>
    <t xml:space="preserve">SE ESPERA QUE LOS BUQUES MERCANTES FONDEADOS NO AFECTEN A NUESTRA DERROTA. </t>
  </si>
  <si>
    <t>FOTOGRAFIA</t>
  </si>
  <si>
    <t>F
(3 KYDS OBJETIVO)</t>
  </si>
  <si>
    <t>I.S.R. MUELLE ABASTIBLE</t>
  </si>
  <si>
    <t>EFECTUAR ISR MUELLE ABASTIBLE, SAN VICENTE.</t>
  </si>
  <si>
    <t>SUBMARINO SE ENCUENTRA EN ÁREA DE PATRULLA, EN CERCANÍAS DEL PUERTO DE SAN VICENTE, EN TAREAS DE RECOLECCIÓN DE INTELIGENCIA.</t>
  </si>
  <si>
    <t>1.- NO HAY CONSIDERADOS MOVIMIENTOS BM.
2.- SE ESPERA TRÁNSITO DE PAM Y RAM HACIA BA. CONCEPCION Y GOLFO ARAUCO.</t>
  </si>
  <si>
    <r>
      <t xml:space="preserve">FARO PTA. HUALPEN </t>
    </r>
    <r>
      <rPr>
        <b/>
        <sz val="10"/>
        <color theme="1"/>
        <rFont val="Arial Narrow"/>
        <family val="2"/>
      </rPr>
      <t>(H)</t>
    </r>
  </si>
  <si>
    <r>
      <t xml:space="preserve">FARO PTA. TUMBES </t>
    </r>
    <r>
      <rPr>
        <b/>
        <sz val="10"/>
        <color theme="1"/>
        <rFont val="Arial Narrow"/>
        <family val="2"/>
      </rPr>
      <t>(T)</t>
    </r>
  </si>
  <si>
    <t>SONOBOYAS / HELRAS</t>
  </si>
  <si>
    <t>5000 YDS</t>
  </si>
  <si>
    <t>3500 YDS / 5000 YDS</t>
  </si>
  <si>
    <t>4000 / 5500</t>
  </si>
  <si>
    <t>1.- DESTACAMENTO AERONVAL EN CARRIEL SUR A 10 MIN EN VUELO.
2.- POSIBLE PRESENCIA DE UNIDADES DE PATRULLAJE MARÍTIMO EN LA BAHÍA DE SAN VICENTE.</t>
  </si>
  <si>
    <t>2.- UU.CC. EN BASE NAVAL TALCAHUANO</t>
  </si>
  <si>
    <t>4.- UU.MM (LSG/LSR/OPV) SE DESPLIEGAN DESDE GOBERNACION MARITIMA TALCAHUANO.</t>
  </si>
  <si>
    <t>5.-  OBSERVADORES MILITARES (AGENTES/FRANCOTIRADORES) EN PTA. TUMBES Y HUALPEN.</t>
  </si>
  <si>
    <t>NO</t>
  </si>
  <si>
    <t>1.- MÁS PELIGROSO: CON SOSPECHA DE SUBMARINO EN EL ÁREA, MANTENER UN PATRULLAJE PERMANENTE CON UNA UNIDAD MARÍTIMA EFECTUANDO UN PATTERN ENTRE PTA TUMBES Y PTA CULLINTO CON APOYO DE EAM NEGANDO LA SUPERFICIE AL SUBMARINO, UU.CC. PATRULLANDO EN ACCESO BAHÍA.
2.- MÁS PROBABLE: ENEMIGO SIN CONOCIMIENTO DE SUBMARINO EN EL ÁREA, SE ESPERARIA PRESENCIA DE UNIDADES MARÍTIMAS AL INTERIOR DE LA BAHÍA EN TAREAS DE INSPECCIÓN A BUQUES MERCANTES Y EAM SOBRE 12 MN EN CONTROL DE TRÁFICO MARÍTIMO HACIA AGUAS TERRITORIALES Y EN ZEE.</t>
  </si>
  <si>
    <t>3.- MOVIMIENTOS MILITARES. (UU.CC.- UU.AA. - A/N - HELIPUERTO - TROPAS - CENTROS LOGÍSTICOS,ETC.)</t>
  </si>
  <si>
    <t>2.-CAPACIDAD DE MANDO Y CONTROL (ANTENAS TC - PUESTOS VIGILANCIA, ETC.)</t>
  </si>
  <si>
    <t>1.-CAPACIDAD DE DEFENSA (ANTIAÉREA, BASES MILITARES, ETC.)</t>
  </si>
  <si>
    <t xml:space="preserve">1.- VISIBILIDAD &lt; 5 KYDS.
2.- SATURACIÓN DEL ÁREA POR AERONAVES QUE NIEGUEN LA SUPERFICIE.                                                                             3.- FALLA GIROCOMPÁS Y/O P.A.                                                                                                                                                           </t>
  </si>
  <si>
    <r>
      <t xml:space="preserve">1.- SONAR: REBUSCA ESTÁNDAR.
2.- RADAR: </t>
    </r>
    <r>
      <rPr>
        <b/>
        <sz val="10"/>
        <color rgb="FFFF0000"/>
        <rFont val="Arial Narrow"/>
        <family val="2"/>
      </rPr>
      <t>LISTO A OPERAR EN CASO SE REQUIERA. NO SE PREVÉ SU USO.</t>
    </r>
    <r>
      <rPr>
        <sz val="10"/>
        <color theme="1"/>
        <rFont val="Arial Narrow"/>
        <family val="2"/>
      </rPr>
      <t xml:space="preserve">
3.- MAE: INTELIGENCIA E.M. SOBRE 10 KYDS
4.- PA: VUELTAS AL HORIZONTE, SITUACIÓN VISUAL Y FOTOGRAFÍA.
5.- TC: AL INICIO PARA SITUACIÓN, AIS Y SCAN DE CANALES VHF/SONOBOUYAS FUERA DE 10 KYDS.
6.- ECOSONDA: UTILIZAR LA TABLA VELOCIDAD V/S PROFUNDIDAD.</t>
    </r>
  </si>
  <si>
    <t>1.- COTAC: SUGERIR AL OA LOS RUMBOS NECESARIOS PARA MANTENERSE FUERA DE LAS DISTANCIAS STAND OFF.
2.- ENCARGADO ESTIBA: ROMPER LA SUPERFICIE CON MÍNIMA BURBUJA PARA MINIMIZAR LOS RIESGOS DE CONTRADETECCIÓN VISUAL.
3.- UC-1: EFECTUAR GRABACIÓN ACUSTICA DEL AREA, CON ENFASIS EN MOVIMIENTOS DE UNIDADES.
4.- LOP: ANTE CADA CAMBIO DE RUMBO INDICAR TIEMPO PARA CORRER EN DICHA DEMARCACIÓN. ACOTAR POOL DE ERRORES EN TODAS LAS OPORTUNIDADES QUE SE TENGAN. / CONTROLAR TIEMPO EXPOSICIÓN DE MASTILES.                5.- OFARM USTED SERÁ RESPONSABLE DE VERIFICAR LA FOTOGRAFÍA (TOMAR) Y PRESENTARSELA AL O.A.</t>
  </si>
  <si>
    <r>
      <rPr>
        <b/>
        <sz val="10"/>
        <color theme="1"/>
        <rFont val="Arial Narrow"/>
        <family val="2"/>
      </rPr>
      <t xml:space="preserve">MÉTODO: BARRIDO EN DEMARCACIÓN.           </t>
    </r>
    <r>
      <rPr>
        <sz val="10"/>
        <color theme="1"/>
        <rFont val="Arial Narrow"/>
        <family val="2"/>
      </rPr>
      <t xml:space="preserve">                                                                                                                                               1.- PA: EL PERISCOPIO DE ATAQUE SERÁ UTILIZADO PARA LA FOTOGRAFÍA DE APROXIMACIÓN, EN EL PUNTO F Y UNA EN ALEJAMIENTO SI SE REQUIERE. ESTE DEBERÁ ESTAR LISTO A GRABAR EN EL PC DE ESTADIMETRÍA LO QUE SE MUESTRA EN MODO DAY. LAS FOTOGRAFÍAS SERÁN TOMADAS EN 6X Y 12X. 
2.- ACÚSTICA: CON EL SUBMARINO EN PUS, SE DEBERÁ PONER ESPECIAL ATENCIÓN A FRECUENCIAS CARACTERÍSTICAS DE MAQUINARIA QUE PUEDAN PROVENIR DE LA DEMARCACIÓN DEL OBJETIVO, ADEMÁS DE CLARIFICAR LA ROMPIENTES CERCANAS Y MOVIMIENTOS DE UNIDADES.
3.- NARRATIVA: UNA VEZ SE TOME LA FOTOGRAFÍA EN EL PUNTO F, SE DEBERÁ EFECTUAR LA NARRATIVA DE LAS ACCIONES QUE SE ESTÉN DESARROLLANDO EN EL OBJETIVO, PONIENDO ESPECIAL ATENCIÓN EN LO SEÑALADO EN LA INFORMACIÓN QUE SE BUSCA OBTENER.
4.- UNA VEZ QUE SE TENGA TODA LA INFORMACIÓN Y SE HAYA COMPLETADO LA EVASIÓN, SE BUSCARÁ LA MEJOR ÁREA QUE PERMITA EVACUAR LA INFORMACIÓN OBTENIDA AL MANDO OPERATIVO AL MÁS BREVE PLAZO POSIBLE.</t>
    </r>
  </si>
  <si>
    <t>SITUACIÓN VISUAL</t>
  </si>
  <si>
    <t>TC</t>
  </si>
  <si>
    <t>1.- AL TERMINO DE VIDEO, BAJAR A PS, INICIANDO EVASIÓN.</t>
  </si>
  <si>
    <t>MARTES 05 DE NOVIEMBRE DE 2024</t>
  </si>
  <si>
    <t>18:00 - 20:00</t>
  </si>
  <si>
    <t>12:48 PLEA 1,14M</t>
  </si>
  <si>
    <t>18:12 BAJA 0,66 M</t>
  </si>
  <si>
    <t>00:59 PLEA 1,68 M</t>
  </si>
  <si>
    <t>C
2 KDS DE "F"  (5 KYDS OBJETIVO)</t>
  </si>
  <si>
    <t xml:space="preserve">A
10 KYDS DE "F"        (13 KYDS OBJETIVO) </t>
  </si>
  <si>
    <t xml:space="preserve">B
5 KYDS DE "F"        (8 KYDS OBJETIVO) </t>
  </si>
  <si>
    <t>1.-  SUBIR A PP.
2.- PTO GO / NO GO
2.- IVH CAMBIA A 4 MINUTOS. 
3.- SITUACIÓN VISUAL (RECONOCIMIENTO DE PUNTAS NOTABLES).</t>
  </si>
  <si>
    <t>1.- SUBMARINO SUBE A PP Y MANTIENE VELOCIDAD NO SUPERIOR A 5 NDS.
2.- INICIAR GRABACIÓN DE REGISTROS EN EL CENTRAL.
3.- COMPARAR BUQUES FONDEADOS INFORMACIÓN EXISTENTE V/S AIS.
4.- VERIFICAR CONDICIONES METEOROLÓGICAS.</t>
  </si>
  <si>
    <t>E
1 KYDS DE "F" (4 KYDS OBJETIVO)</t>
  </si>
  <si>
    <t>1.- TRINCAR P.U.S.                                          
2.- CAER A RV:330°.
3.- EFECTUAR VIDEO EN ALEJAMIENTO (SÓLO SI ES NECESARIO)</t>
  </si>
  <si>
    <t>A</t>
  </si>
  <si>
    <t>B</t>
  </si>
  <si>
    <t>C</t>
  </si>
  <si>
    <t>M1</t>
  </si>
  <si>
    <t>M2</t>
  </si>
  <si>
    <t>M3</t>
  </si>
  <si>
    <t>M4</t>
  </si>
  <si>
    <t>M5</t>
  </si>
  <si>
    <t>M6</t>
  </si>
  <si>
    <t>HORA</t>
  </si>
  <si>
    <t>HORA CONSIDERADA</t>
  </si>
  <si>
    <t>ALTURA</t>
  </si>
  <si>
    <t>SONDA CARTA</t>
  </si>
  <si>
    <t>BAJA</t>
  </si>
  <si>
    <t>PLEA MAS CERCANA</t>
  </si>
  <si>
    <t>PLEA</t>
  </si>
  <si>
    <t>CORRECCION</t>
  </si>
  <si>
    <t>N.R.S.</t>
  </si>
  <si>
    <t>DIFERENCIA</t>
  </si>
  <si>
    <t>SONDA A PP</t>
  </si>
  <si>
    <t>SONDA A PS</t>
  </si>
  <si>
    <t>F</t>
  </si>
  <si>
    <t>OPERACIÓN: ISR A MUELLE ABASTIBLE</t>
  </si>
  <si>
    <r>
      <t xml:space="preserve">PTA. CULLINTO </t>
    </r>
    <r>
      <rPr>
        <b/>
        <sz val="10"/>
        <color theme="1"/>
        <rFont val="Arial Narrow"/>
        <family val="2"/>
      </rPr>
      <t>(P)</t>
    </r>
  </si>
  <si>
    <r>
      <t xml:space="preserve">ANTENA CO. CENTINELA </t>
    </r>
    <r>
      <rPr>
        <b/>
        <sz val="10"/>
        <color theme="1"/>
        <rFont val="Arial Narrow"/>
        <family val="2"/>
      </rPr>
      <t>(C)</t>
    </r>
  </si>
  <si>
    <t xml:space="preserve">1.- IVH CADA 6' / 4' / 3'
2.- LA PROFUNDIDAD DE SEGURIDAD SERÁ 40 METROS SOBRE VERIL 100 M Y 35 M DENTRO DEL VERIL DE 100M, CALCULADO SEGÚN EL CALADO MÁXIMO DE LOS PUERTOS DEL ÁREA (13MTS).                                                                       3.- LA ALARMA ECOSONDA SE DEBE MODIFICAR CADA VEZ QUE SE CAMBIE DE PS (40M Y 35M) Y CADA VEZ QUE SE CAMBIE DE PROF DE OPERACIÓN (PD / SD)
</t>
  </si>
  <si>
    <t>SIT + AIS + VHF</t>
  </si>
  <si>
    <t>1.- CAER CON CAÑA CERRADA, CONSIDERANDO UN DNR A 5 NUDOS, DE 350 YDS.
2.- POE TOTAL: 1300 YDS EN 60'(SIN ACOTAR Y NUEVAS SITUACIONES)</t>
  </si>
  <si>
    <r>
      <t xml:space="preserve">SUBIR A PROFUNDIDAD DE PERISCOPIO FUERA DE LAS 10 KYDS DE ACCESO A LA BAHIA DE SAN VICENTE, OBJETO VERIFICAR PRESENCIA DE UNIDADES MARÍTIMAS, MERCANTES O PESQUEROS QUE AFECTEN A LA OPERACIÓN, ADEMÁS DE CONFIRMAR O NO LA PRESENCIA DE EAM EN EL ÁREA. BAJAR A PS  Y ACERCARSE AL OBJETIVO HASTA LAS 8 KYDS DEL OBJETIVO PARA SUBIR A PD Y A TRAVÉS DEL CONO DE APROXIMACIÓN EN RUTINA DE PERISCOPIO CON VH HASTA 5 KYDS DEL OBJETIVO,PARA EFECTUAR ISR A MUELLE ABASTIBLE.
MAE Y MASTIL TC SOLAMENTE SE UTILIZARÁN SI LA CONDICIÓN TÁCTICA LO PERMITE SOBRE LAS 10.000 YDS DEL OBJETIVO, OBJETO EVITAR SER DETECTADO. CON RESPECTO AL PA, SERÁ UTILIZADO PARA LAS VUELTAS AL HORIZONTE, ACOTAR POOL DE ERRORES, FOTOGRAFÍA.
EL USO DE ARMAMENTO SE LIMITARÁ SOLAMENTE EN AUTODEFENSA FUERA DEL MAR TERRITORIAL (&gt;12MN).
- </t>
    </r>
    <r>
      <rPr>
        <b/>
        <sz val="12"/>
        <color rgb="FFFF0000"/>
        <rFont val="Arial Narrow"/>
        <family val="2"/>
      </rPr>
      <t>TIS CALCULADA: 12</t>
    </r>
    <r>
      <rPr>
        <b/>
        <u/>
        <sz val="12"/>
        <color rgb="FFFF0000"/>
        <rFont val="Arial Narrow"/>
        <family val="2"/>
      </rPr>
      <t>,0</t>
    </r>
    <r>
      <rPr>
        <b/>
        <sz val="12"/>
        <color rgb="FFFF0000"/>
        <rFont val="Arial Narrow"/>
        <family val="2"/>
      </rPr>
      <t>%. (4,8%)</t>
    </r>
    <r>
      <rPr>
        <sz val="10"/>
        <color theme="1"/>
        <rFont val="Arial Narrow"/>
        <family val="2"/>
      </rPr>
      <t xml:space="preserve">
- AHD AL INICIO DE LA OPERACIÓN: NO &gt;6,000
- MÉTODO DE EVASIÓN: SEGÚN POLÍTICA DEL COMANDANTE </t>
    </r>
    <r>
      <rPr>
        <sz val="10"/>
        <color rgb="FFFF0000"/>
        <rFont val="Arial Narrow"/>
        <family val="2"/>
      </rPr>
      <t xml:space="preserve">(1,5 HRS EN AV4+ 2 HRS EN AV3). AH TOTAL PARA LA OPERACIÓN, 400 TRÁNSITO Y 2600 PARA LA EVASIÓN. </t>
    </r>
    <r>
      <rPr>
        <sz val="10"/>
        <color theme="1"/>
        <rFont val="Arial Narrow"/>
        <family val="2"/>
      </rPr>
      <t xml:space="preserve">
EL PLAN SECUNDARIO SERÁ EFECTUAR LA APROXIMACIÓN DESDE POR EL SECTOR NW DEL SACO.
EL PLAN ALTERNATIVO SERÁ EL MISMO CON DIFERENCIA DE 24 HRS. EN SU INICIO.</t>
    </r>
  </si>
  <si>
    <t>CALCULO OPTRONICO IR</t>
  </si>
  <si>
    <t>CALCULO OPTRONICO TV</t>
  </si>
  <si>
    <t>Optrónico IR</t>
  </si>
  <si>
    <t>Campo visual ancho  (WFOD)</t>
  </si>
  <si>
    <t>Campo visual angosto  (NFOV)</t>
  </si>
  <si>
    <t xml:space="preserve">1.5X  </t>
  </si>
  <si>
    <t>3X</t>
  </si>
  <si>
    <t>6X</t>
  </si>
  <si>
    <t>12X</t>
  </si>
  <si>
    <t>Distancia al Objetivo en yardas</t>
  </si>
  <si>
    <t xml:space="preserve">Horizontal </t>
  </si>
  <si>
    <t xml:space="preserve">Vertical </t>
  </si>
  <si>
    <t>Vertical</t>
  </si>
  <si>
    <t>Distancia al objetivo</t>
  </si>
  <si>
    <t>Horizontal 25,6º (yardas)</t>
  </si>
  <si>
    <t>Vertical 19,2º</t>
  </si>
  <si>
    <t>Horizontal 12,8º</t>
  </si>
  <si>
    <t>Vertical 9,6º</t>
  </si>
  <si>
    <t>Horizontal 6,4º (yardas)</t>
  </si>
  <si>
    <t>Vertical 4,8º</t>
  </si>
  <si>
    <t>Horizontal 3,2º (yardas)</t>
  </si>
  <si>
    <t>Vertical 2,4º</t>
  </si>
  <si>
    <t>10.3º (yardas)</t>
  </si>
  <si>
    <t>7.6º (yrd./m.)</t>
  </si>
  <si>
    <t>3.8º (yardas)</t>
  </si>
  <si>
    <t xml:space="preserve"> 2.8º (yrd./m.)</t>
  </si>
  <si>
    <t>(yrd./m.)</t>
  </si>
  <si>
    <t>(yardas)</t>
  </si>
  <si>
    <t>3000 yardas</t>
  </si>
  <si>
    <t>400/370</t>
  </si>
  <si>
    <t>146 /135</t>
  </si>
  <si>
    <t>1044/966</t>
  </si>
  <si>
    <t>570/527</t>
  </si>
  <si>
    <t>251/232</t>
  </si>
  <si>
    <t>125/115</t>
  </si>
  <si>
    <t>2500 yardas</t>
  </si>
  <si>
    <t>333/308.</t>
  </si>
  <si>
    <t>122/112.</t>
  </si>
  <si>
    <t>870/805</t>
  </si>
  <si>
    <t>422/390</t>
  </si>
  <si>
    <t>209/193</t>
  </si>
  <si>
    <t>104/96</t>
  </si>
  <si>
    <t>2000 yardas</t>
  </si>
  <si>
    <t>266/249</t>
  </si>
  <si>
    <t>97 /89</t>
  </si>
  <si>
    <t>696/644</t>
  </si>
  <si>
    <t>338/312</t>
  </si>
  <si>
    <t>167/154</t>
  </si>
  <si>
    <t>83/76</t>
  </si>
  <si>
    <t>1500 yardas</t>
  </si>
  <si>
    <t>200/184</t>
  </si>
  <si>
    <t>73/67</t>
  </si>
  <si>
    <t>522/483</t>
  </si>
  <si>
    <t>253/234</t>
  </si>
  <si>
    <t>62/57</t>
  </si>
  <si>
    <t>1000 yardas</t>
  </si>
  <si>
    <t>133/123</t>
  </si>
  <si>
    <t>46 /42</t>
  </si>
  <si>
    <t>348/322</t>
  </si>
  <si>
    <t>169/156</t>
  </si>
  <si>
    <t>41/37</t>
  </si>
  <si>
    <t>Nota: Distancias intermedias se calculan en base a: Línea a cubrir = Tang ángulo * Distancia al objetivo</t>
  </si>
  <si>
    <t>CALCULO PERISCOPIO</t>
  </si>
  <si>
    <t xml:space="preserve">1.5X </t>
  </si>
  <si>
    <t>30º</t>
  </si>
  <si>
    <t>15º</t>
  </si>
  <si>
    <t>7.5º</t>
  </si>
  <si>
    <t>3.75º</t>
  </si>
  <si>
    <t>Horizontal/ vertical</t>
  </si>
  <si>
    <t>Horizontal /vertical</t>
  </si>
  <si>
    <t>Horizontal / Vertical</t>
  </si>
  <si>
    <t>Horizontal /Vertical</t>
  </si>
  <si>
    <t>Optrónico IR WFOV a 6 kyds cubre 1090 yardas.</t>
  </si>
  <si>
    <t>Optrónico IR NFOV a 6 KYDS cubre 398 yardas. Se deben tomar 2 fotos.</t>
  </si>
  <si>
    <t>Optrónico TV 6 kyds en 6X 672 yardas. Se debe tomar 2 fotos.</t>
  </si>
  <si>
    <t>Periscopio 5 kyds 658 yardas. Se deben tomar 2 fotos traslapadas.</t>
  </si>
  <si>
    <t>Periscopio 4 kyds 526 yardas. Se deben tomar 2 fotos traslapadas</t>
  </si>
  <si>
    <t>Muelle Abastible</t>
  </si>
  <si>
    <t>yardas</t>
  </si>
  <si>
    <t>1.- TOMAR 03 FOTOGRAFÍA ESTRUCTURA (6X), UNA AL CENTRO Y UNA POR BANDA A 2°.
2.- EFECTUAR RELATO POR PARTE OA (CONSIDERANDO TODA LA BAHÍA).
3.- VERIFICAR REGISTROS SONARES.
4.- POSTERIOR A FOTOGRAFÍAS, AJUSTAR 5 NDS.</t>
  </si>
  <si>
    <t>050600 RECALADA BM COPIHUE</t>
  </si>
  <si>
    <t xml:space="preserve">1.- IVH CAMBIA CADA 3 MIN.
2.- AJUSTAR VELOCIDAD A 4 NDS.
3.- EFECTUAR FOTOGRAFÍA DE APROXIMACIÓN CON PA AJUSTADO A 12X.
4.- EFECTUAR VIDEO DE GRABACIÓN SOBRE BAHÍA (RONZA NO MAYOR A 5°/SEG) (ENTRE 105° Y 145°).
5.- ESTABLECER P.U.S.
</t>
  </si>
  <si>
    <t>1.- SUBIR A PP.
2.- OBTENER SITUACIÓN.
3.- MEDIR TIEMPO ESCURRIMIENTO.
4.- EFECTUAR LISTA DE CHEQUEO FOTOGRAFÍA.
5.- CORTE AIS / MAE.
6.- IVH: 6 MINUTOS.
7.- EFECTUAR SCAN DE FRECUENCIAS MARÍTIMAS VHF Y SONOBOYAS.                                             
8.- VERIFICAR ELEMENTOS FOTOGRAFÍA (PC ESTADIMETRÍA Y  CÁMARA).
9.- UNA VEZ TODO CUMPLIDO, BAJAR A PS (AJUSTAR 6 NDS / 25')</t>
  </si>
  <si>
    <t xml:space="preserve">
1.- ACOTAR POOL DE ERRORES.
2.- DE B A C : 18'</t>
  </si>
  <si>
    <t>1.- ACOTAR POOL DE ERORRES.
2.- SEGÚN CONDICIONES DE LUZ, REALIZAR RECONOCIMIENTO IR SOBRE EL MUELLE.
3.-. DE C A F: 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</si>
</sst>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8" x14ac:knownFonts="1">
    <font>
      <sz val="11"/>
      <color theme="1"/>
      <name val="Calibri"/>
      <family val="2"/>
      <scheme val="minor"/>
    </font>
    <font>
      <sz val="11"/>
      <color theme="1"/>
      <name val="Calibri"/>
      <family val="2"/>
      <scheme val="minor"/>
    </font>
    <font>
      <sz val="10"/>
      <color theme="1"/>
      <name val="Arial Narrow"/>
      <family val="2"/>
    </font>
    <font>
      <b/>
      <sz val="12"/>
      <color theme="1"/>
      <name val="Arial Narrow"/>
      <family val="2"/>
    </font>
    <font>
      <b/>
      <sz val="10"/>
      <color theme="1"/>
      <name val="Arial Narrow"/>
      <family val="2"/>
    </font>
    <font>
      <b/>
      <sz val="11"/>
      <color theme="1"/>
      <name val="Arial Narrow"/>
      <family val="2"/>
    </font>
    <font>
      <sz val="8"/>
      <color theme="1"/>
      <name val="Arial"/>
      <family val="2"/>
    </font>
    <font>
      <b/>
      <sz val="11"/>
      <color theme="1"/>
      <name val="Arial"/>
      <family val="2"/>
    </font>
    <font>
      <b/>
      <sz val="8.5"/>
      <color theme="0"/>
      <name val="Arial"/>
      <family val="2"/>
    </font>
    <font>
      <sz val="8.5"/>
      <color theme="1"/>
      <name val="Arial"/>
      <family val="2"/>
    </font>
    <font>
      <sz val="8.5"/>
      <color theme="0"/>
      <name val="Arial"/>
      <family val="2"/>
    </font>
    <font>
      <sz val="11"/>
      <color theme="1"/>
      <name val="Arial"/>
      <family val="2"/>
    </font>
    <font>
      <b/>
      <sz val="11"/>
      <color theme="0"/>
      <name val="Arial"/>
      <family val="2"/>
    </font>
    <font>
      <b/>
      <i/>
      <sz val="10"/>
      <color theme="1"/>
      <name val="Arial Narrow"/>
      <family val="2"/>
    </font>
    <font>
      <sz val="12"/>
      <color theme="1"/>
      <name val="Arial Narrow"/>
      <family val="2"/>
    </font>
    <font>
      <b/>
      <sz val="14"/>
      <color theme="1"/>
      <name val="Arial Narrow"/>
      <family val="2"/>
    </font>
    <font>
      <sz val="12"/>
      <color rgb="FFFF0000"/>
      <name val="Arial Narrow"/>
      <family val="2"/>
    </font>
    <font>
      <sz val="10"/>
      <color rgb="FFFF0000"/>
      <name val="Arial Narrow"/>
      <family val="2"/>
    </font>
    <font>
      <b/>
      <sz val="10"/>
      <color rgb="FFFF0000"/>
      <name val="Arial Narrow"/>
      <family val="2"/>
    </font>
    <font>
      <b/>
      <sz val="16"/>
      <color theme="1"/>
      <name val="Arial Narrow"/>
      <family val="2"/>
    </font>
    <font>
      <b/>
      <sz val="12"/>
      <color rgb="FFFF0000"/>
      <name val="Arial Narrow"/>
      <family val="2"/>
    </font>
    <font>
      <b/>
      <u/>
      <sz val="12"/>
      <color rgb="FFFF0000"/>
      <name val="Arial Narrow"/>
      <family val="2"/>
    </font>
    <font>
      <b/>
      <sz val="11"/>
      <color theme="1"/>
      <name val="Calibri"/>
      <family val="2"/>
      <scheme val="minor"/>
    </font>
    <font>
      <b/>
      <sz val="10"/>
      <color rgb="FF000000"/>
      <name val="Arial"/>
      <family val="2"/>
    </font>
    <font>
      <sz val="10"/>
      <color rgb="FF000000"/>
      <name val="Arial"/>
      <family val="2"/>
    </font>
    <font>
      <sz val="9"/>
      <color rgb="FF000000"/>
      <name val="Arial"/>
      <family val="2"/>
    </font>
    <font>
      <b/>
      <sz val="9"/>
      <color rgb="FF000000"/>
      <name val="Arial"/>
      <family val="2"/>
    </font>
    <font>
      <sz val="10"/>
      <color theme="1"/>
      <name val="Courier New"/>
      <family val="3"/>
    </font>
  </fonts>
  <fills count="13">
    <fill>
      <patternFill patternType="none"/>
    </fill>
    <fill>
      <patternFill patternType="gray125"/>
    </fill>
    <fill>
      <patternFill patternType="solid">
        <fgColor theme="0" tint="-0.249977111117893"/>
        <bgColor indexed="64"/>
      </patternFill>
    </fill>
    <fill>
      <patternFill patternType="solid">
        <fgColor theme="1" tint="4.9989318521683403E-2"/>
        <bgColor indexed="64"/>
      </patternFill>
    </fill>
    <fill>
      <patternFill patternType="solid">
        <fgColor rgb="FFFFFF00"/>
        <bgColor indexed="64"/>
      </patternFill>
    </fill>
    <fill>
      <patternFill patternType="solid">
        <fgColor theme="4" tint="-0.249977111117893"/>
        <bgColor indexed="64"/>
      </patternFill>
    </fill>
    <fill>
      <patternFill patternType="solid">
        <fgColor rgb="FF00B0F0"/>
        <bgColor indexed="64"/>
      </patternFill>
    </fill>
    <fill>
      <patternFill patternType="solid">
        <fgColor rgb="FF00B050"/>
        <bgColor indexed="64"/>
      </patternFill>
    </fill>
    <fill>
      <patternFill patternType="solid">
        <fgColor theme="0"/>
        <bgColor indexed="64"/>
      </patternFill>
    </fill>
    <fill>
      <patternFill patternType="solid">
        <fgColor theme="2" tint="-9.9978637043366805E-2"/>
        <bgColor indexed="64"/>
      </patternFill>
    </fill>
    <fill>
      <patternFill patternType="solid">
        <fgColor rgb="FFFFC000"/>
        <bgColor indexed="64"/>
      </patternFill>
    </fill>
    <fill>
      <patternFill patternType="solid">
        <fgColor theme="2" tint="-0.249977111117893"/>
        <bgColor indexed="64"/>
      </patternFill>
    </fill>
    <fill>
      <patternFill patternType="solid">
        <fgColor theme="9" tint="0.39997558519241921"/>
        <bgColor indexed="64"/>
      </patternFill>
    </fill>
  </fills>
  <borders count="69">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thin">
        <color indexed="64"/>
      </top>
      <bottom/>
      <diagonal/>
    </border>
    <border>
      <left/>
      <right style="medium">
        <color indexed="64"/>
      </right>
      <top style="medium">
        <color indexed="64"/>
      </top>
      <bottom/>
      <diagonal/>
    </border>
    <border>
      <left/>
      <right style="thin">
        <color indexed="64"/>
      </right>
      <top/>
      <bottom style="medium">
        <color indexed="64"/>
      </bottom>
      <diagonal/>
    </border>
    <border>
      <left style="thin">
        <color indexed="64"/>
      </left>
      <right/>
      <top style="thin">
        <color indexed="64"/>
      </top>
      <bottom style="thin">
        <color indexed="64"/>
      </bottom>
      <diagonal/>
    </border>
    <border>
      <left style="thin">
        <color indexed="64"/>
      </left>
      <right/>
      <top style="medium">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thin">
        <color indexed="64"/>
      </top>
      <bottom style="thin">
        <color indexed="64"/>
      </bottom>
      <diagonal/>
    </border>
    <border>
      <left/>
      <right/>
      <top/>
      <bottom style="thick">
        <color rgb="FF000000"/>
      </bottom>
      <diagonal/>
    </border>
    <border>
      <left style="thick">
        <color rgb="FF000000"/>
      </left>
      <right style="medium">
        <color rgb="FF000000"/>
      </right>
      <top style="thick">
        <color rgb="FF000000"/>
      </top>
      <bottom style="thick">
        <color rgb="FF000000"/>
      </bottom>
      <diagonal/>
    </border>
    <border>
      <left style="medium">
        <color rgb="FF000000"/>
      </left>
      <right/>
      <top style="thick">
        <color rgb="FF000000"/>
      </top>
      <bottom style="thick">
        <color rgb="FF000000"/>
      </bottom>
      <diagonal/>
    </border>
    <border>
      <left/>
      <right style="medium">
        <color rgb="FF000000"/>
      </right>
      <top style="thick">
        <color rgb="FF000000"/>
      </top>
      <bottom style="thick">
        <color rgb="FF000000"/>
      </bottom>
      <diagonal/>
    </border>
    <border>
      <left/>
      <right style="thick">
        <color rgb="FF000000"/>
      </right>
      <top style="thick">
        <color rgb="FF000000"/>
      </top>
      <bottom style="thick">
        <color rgb="FF000000"/>
      </bottom>
      <diagonal/>
    </border>
    <border>
      <left style="thick">
        <color rgb="FF000000"/>
      </left>
      <right style="medium">
        <color rgb="FF000000"/>
      </right>
      <top style="thick">
        <color rgb="FF000000"/>
      </top>
      <bottom/>
      <diagonal/>
    </border>
    <border>
      <left/>
      <right style="medium">
        <color rgb="FF000000"/>
      </right>
      <top/>
      <bottom/>
      <diagonal/>
    </border>
    <border>
      <left/>
      <right style="thick">
        <color rgb="FF000000"/>
      </right>
      <top/>
      <bottom/>
      <diagonal/>
    </border>
    <border>
      <left style="medium">
        <color rgb="FF000000"/>
      </left>
      <right style="medium">
        <color rgb="FF000000"/>
      </right>
      <top style="thick">
        <color rgb="FF000000"/>
      </top>
      <bottom/>
      <diagonal/>
    </border>
    <border>
      <left style="thick">
        <color rgb="FF000000"/>
      </left>
      <right style="medium">
        <color rgb="FF000000"/>
      </right>
      <top/>
      <bottom style="medium">
        <color rgb="FF000000"/>
      </bottom>
      <diagonal/>
    </border>
    <border>
      <left/>
      <right style="medium">
        <color rgb="FF000000"/>
      </right>
      <top/>
      <bottom style="medium">
        <color rgb="FF000000"/>
      </bottom>
      <diagonal/>
    </border>
    <border>
      <left/>
      <right style="thick">
        <color rgb="FF000000"/>
      </right>
      <top/>
      <bottom style="medium">
        <color rgb="FF000000"/>
      </bottom>
      <diagonal/>
    </border>
    <border>
      <left style="medium">
        <color rgb="FF000000"/>
      </left>
      <right style="medium">
        <color rgb="FF000000"/>
      </right>
      <top/>
      <bottom style="medium">
        <color rgb="FF000000"/>
      </bottom>
      <diagonal/>
    </border>
    <border>
      <left style="thick">
        <color rgb="FF000000"/>
      </left>
      <right/>
      <top style="medium">
        <color rgb="FF000000"/>
      </top>
      <bottom style="thick">
        <color rgb="FF000000"/>
      </bottom>
      <diagonal/>
    </border>
    <border>
      <left/>
      <right/>
      <top style="medium">
        <color rgb="FF000000"/>
      </top>
      <bottom style="thick">
        <color rgb="FF000000"/>
      </bottom>
      <diagonal/>
    </border>
    <border>
      <left/>
      <right style="thick">
        <color rgb="FF000000"/>
      </right>
      <top style="medium">
        <color rgb="FF000000"/>
      </top>
      <bottom style="thick">
        <color rgb="FF000000"/>
      </bottom>
      <diagonal/>
    </border>
  </borders>
  <cellStyleXfs count="2">
    <xf numFmtId="0" fontId="0" fillId="0" borderId="0"/>
    <xf numFmtId="9" fontId="1" fillId="0" borderId="0" applyFont="0" applyFill="0" applyBorder="0" applyAlignment="0" applyProtection="0"/>
  </cellStyleXfs>
  <cellXfs count="289">
    <xf numFmtId="0" fontId="0" fillId="0" borderId="0" xfId="0"/>
    <xf numFmtId="0" fontId="2" fillId="0" borderId="0" xfId="0" applyFont="1"/>
    <xf numFmtId="0" fontId="4" fillId="0" borderId="8" xfId="0" applyFont="1" applyBorder="1" applyAlignment="1">
      <alignment horizontal="center" vertical="center"/>
    </xf>
    <xf numFmtId="0" fontId="4" fillId="0" borderId="11" xfId="0" applyFont="1" applyBorder="1" applyAlignment="1">
      <alignment horizontal="center"/>
    </xf>
    <xf numFmtId="0" fontId="4" fillId="0" borderId="13" xfId="0" applyFont="1" applyBorder="1" applyAlignment="1">
      <alignment horizontal="center" vertical="center"/>
    </xf>
    <xf numFmtId="0" fontId="2" fillId="0" borderId="4" xfId="0" applyFont="1" applyBorder="1" applyAlignment="1">
      <alignment vertical="center"/>
    </xf>
    <xf numFmtId="0" fontId="2" fillId="0" borderId="11" xfId="0" applyFont="1" applyBorder="1" applyAlignment="1">
      <alignment horizontal="center" vertical="center"/>
    </xf>
    <xf numFmtId="0" fontId="2" fillId="0" borderId="11" xfId="0" applyFont="1" applyBorder="1"/>
    <xf numFmtId="0" fontId="6" fillId="0" borderId="0" xfId="0" applyFont="1" applyAlignment="1">
      <alignment wrapText="1"/>
    </xf>
    <xf numFmtId="0" fontId="8" fillId="3" borderId="8" xfId="0" applyFont="1" applyFill="1" applyBorder="1" applyAlignment="1">
      <alignment vertical="center" wrapText="1"/>
    </xf>
    <xf numFmtId="0" fontId="8" fillId="3" borderId="9" xfId="0" applyFont="1" applyFill="1" applyBorder="1" applyAlignment="1">
      <alignment vertical="center" wrapText="1"/>
    </xf>
    <xf numFmtId="0" fontId="8" fillId="3" borderId="10" xfId="0" applyFont="1" applyFill="1" applyBorder="1" applyAlignment="1">
      <alignment vertical="center" wrapText="1"/>
    </xf>
    <xf numFmtId="0" fontId="9" fillId="0" borderId="11" xfId="0" applyFont="1" applyBorder="1" applyAlignment="1">
      <alignment vertical="center" wrapText="1"/>
    </xf>
    <xf numFmtId="0" fontId="9" fillId="0" borderId="4" xfId="0" applyFont="1" applyBorder="1" applyAlignment="1">
      <alignment vertical="center" wrapText="1"/>
    </xf>
    <xf numFmtId="0" fontId="9" fillId="4" borderId="4" xfId="0" applyFont="1" applyFill="1" applyBorder="1" applyAlignment="1">
      <alignment vertical="center" wrapText="1"/>
    </xf>
    <xf numFmtId="0" fontId="10" fillId="5" borderId="26" xfId="0" applyFont="1" applyFill="1" applyBorder="1" applyAlignment="1">
      <alignment vertical="center" wrapText="1"/>
    </xf>
    <xf numFmtId="0" fontId="10" fillId="5" borderId="4" xfId="0" applyFont="1" applyFill="1" applyBorder="1" applyAlignment="1">
      <alignment vertical="center" wrapText="1"/>
    </xf>
    <xf numFmtId="0" fontId="9" fillId="6" borderId="26" xfId="0" applyFont="1" applyFill="1" applyBorder="1" applyAlignment="1">
      <alignment vertical="center" wrapText="1"/>
    </xf>
    <xf numFmtId="0" fontId="9" fillId="0" borderId="13" xfId="0" applyFont="1" applyBorder="1" applyAlignment="1">
      <alignment vertical="center" wrapText="1"/>
    </xf>
    <xf numFmtId="0" fontId="9" fillId="0" borderId="14" xfId="0" applyFont="1" applyBorder="1" applyAlignment="1">
      <alignment vertical="center" wrapText="1"/>
    </xf>
    <xf numFmtId="0" fontId="9" fillId="6" borderId="14" xfId="0" applyFont="1" applyFill="1" applyBorder="1" applyAlignment="1">
      <alignment vertical="center" wrapText="1"/>
    </xf>
    <xf numFmtId="0" fontId="9" fillId="7" borderId="21" xfId="0" applyFont="1" applyFill="1" applyBorder="1" applyAlignment="1">
      <alignment vertical="center" wrapText="1"/>
    </xf>
    <xf numFmtId="0" fontId="11" fillId="0" borderId="0" xfId="0" applyFont="1" applyAlignment="1">
      <alignment vertical="center" wrapText="1"/>
    </xf>
    <xf numFmtId="0" fontId="12" fillId="3" borderId="8" xfId="0" applyFont="1" applyFill="1" applyBorder="1" applyAlignment="1">
      <alignment vertical="center" wrapText="1"/>
    </xf>
    <xf numFmtId="0" fontId="12" fillId="3" borderId="9" xfId="0" applyFont="1" applyFill="1" applyBorder="1" applyAlignment="1">
      <alignment vertical="center" wrapText="1"/>
    </xf>
    <xf numFmtId="0" fontId="12" fillId="3" borderId="10" xfId="0" applyFont="1" applyFill="1" applyBorder="1" applyAlignment="1">
      <alignment vertical="center" wrapText="1"/>
    </xf>
    <xf numFmtId="0" fontId="11" fillId="0" borderId="11" xfId="0" applyFont="1" applyBorder="1" applyAlignment="1">
      <alignment vertical="center" wrapText="1"/>
    </xf>
    <xf numFmtId="0" fontId="11" fillId="0" borderId="4" xfId="0" applyFont="1" applyBorder="1" applyAlignment="1">
      <alignment vertical="center" wrapText="1"/>
    </xf>
    <xf numFmtId="0" fontId="11" fillId="0" borderId="26" xfId="0" applyFont="1" applyBorder="1" applyAlignment="1">
      <alignment vertical="center" wrapText="1"/>
    </xf>
    <xf numFmtId="0" fontId="11" fillId="0" borderId="13" xfId="0" applyFont="1" applyBorder="1" applyAlignment="1">
      <alignment vertical="center" wrapText="1"/>
    </xf>
    <xf numFmtId="0" fontId="11" fillId="0" borderId="14" xfId="0" applyFont="1" applyBorder="1" applyAlignment="1">
      <alignment vertical="center" wrapText="1"/>
    </xf>
    <xf numFmtId="0" fontId="11" fillId="0" borderId="21" xfId="0" applyFont="1" applyBorder="1" applyAlignment="1">
      <alignment vertical="center" wrapText="1"/>
    </xf>
    <xf numFmtId="0" fontId="2" fillId="0" borderId="4"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26"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21" xfId="0" applyFont="1" applyBorder="1" applyAlignment="1">
      <alignment horizontal="center" vertical="center" wrapText="1"/>
    </xf>
    <xf numFmtId="0" fontId="4" fillId="0" borderId="17" xfId="0" applyFont="1" applyBorder="1"/>
    <xf numFmtId="0" fontId="14" fillId="0" borderId="0" xfId="0" applyFont="1"/>
    <xf numFmtId="0" fontId="3" fillId="0" borderId="4" xfId="0" applyFont="1" applyBorder="1"/>
    <xf numFmtId="0" fontId="14" fillId="0" borderId="4" xfId="0" applyFont="1" applyBorder="1"/>
    <xf numFmtId="0" fontId="15" fillId="0" borderId="4" xfId="0" applyFont="1" applyBorder="1"/>
    <xf numFmtId="164" fontId="15" fillId="0" borderId="4" xfId="1" applyNumberFormat="1" applyFont="1" applyBorder="1"/>
    <xf numFmtId="0" fontId="16" fillId="0" borderId="0" xfId="0" applyFont="1"/>
    <xf numFmtId="1" fontId="2" fillId="0" borderId="4" xfId="0" applyNumberFormat="1" applyFont="1" applyBorder="1" applyAlignment="1">
      <alignment horizontal="center" vertical="center"/>
    </xf>
    <xf numFmtId="0" fontId="2" fillId="0" borderId="4" xfId="0" applyFont="1" applyBorder="1" applyAlignment="1">
      <alignment horizontal="center" vertical="center"/>
    </xf>
    <xf numFmtId="0" fontId="2" fillId="0" borderId="45" xfId="0" applyFont="1" applyBorder="1" applyAlignment="1">
      <alignment vertical="center" wrapText="1"/>
    </xf>
    <xf numFmtId="9" fontId="2" fillId="8" borderId="4" xfId="0" applyNumberFormat="1" applyFont="1" applyFill="1" applyBorder="1" applyAlignment="1">
      <alignment horizontal="center" vertical="center"/>
    </xf>
    <xf numFmtId="0" fontId="2" fillId="8" borderId="28" xfId="0" applyFont="1" applyFill="1" applyBorder="1" applyAlignment="1">
      <alignment horizontal="center" vertical="center" wrapText="1"/>
    </xf>
    <xf numFmtId="0" fontId="2" fillId="8" borderId="29" xfId="0" applyFont="1" applyFill="1" applyBorder="1" applyAlignment="1">
      <alignment horizontal="center" vertical="center" wrapText="1"/>
    </xf>
    <xf numFmtId="0" fontId="2" fillId="8" borderId="4" xfId="0" applyFont="1" applyFill="1" applyBorder="1" applyAlignment="1">
      <alignment horizontal="center" vertical="center" wrapText="1"/>
    </xf>
    <xf numFmtId="0" fontId="2" fillId="8" borderId="26" xfId="0" applyFont="1" applyFill="1" applyBorder="1" applyAlignment="1">
      <alignment horizontal="center" vertical="center" wrapText="1"/>
    </xf>
    <xf numFmtId="0" fontId="2" fillId="8" borderId="14" xfId="0" applyFont="1" applyFill="1" applyBorder="1" applyAlignment="1">
      <alignment horizontal="center" vertical="center" wrapText="1"/>
    </xf>
    <xf numFmtId="0" fontId="2" fillId="8" borderId="21" xfId="0" applyFont="1" applyFill="1" applyBorder="1" applyAlignment="1">
      <alignment horizontal="center" vertical="center" wrapText="1"/>
    </xf>
    <xf numFmtId="16" fontId="2" fillId="0" borderId="4" xfId="0" applyNumberFormat="1" applyFont="1" applyBorder="1" applyAlignment="1">
      <alignment horizontal="center" vertical="center"/>
    </xf>
    <xf numFmtId="0" fontId="14" fillId="0" borderId="4" xfId="0" applyFont="1" applyBorder="1" applyAlignment="1">
      <alignment horizontal="center"/>
    </xf>
    <xf numFmtId="20" fontId="0" fillId="0" borderId="0" xfId="0" applyNumberFormat="1" applyAlignment="1">
      <alignment horizontal="center"/>
    </xf>
    <xf numFmtId="0" fontId="0" fillId="0" borderId="0" xfId="0" applyAlignment="1">
      <alignment horizontal="center"/>
    </xf>
    <xf numFmtId="0" fontId="0" fillId="0" borderId="0" xfId="0" applyAlignment="1">
      <alignment horizontal="right"/>
    </xf>
    <xf numFmtId="0" fontId="22" fillId="9" borderId="0" xfId="0" applyFont="1" applyFill="1" applyAlignment="1">
      <alignment horizontal="center"/>
    </xf>
    <xf numFmtId="0" fontId="0" fillId="0" borderId="4" xfId="0" applyBorder="1" applyAlignment="1">
      <alignment horizontal="center" vertical="center"/>
    </xf>
    <xf numFmtId="0" fontId="0" fillId="0" borderId="4" xfId="0" applyBorder="1" applyAlignment="1">
      <alignment horizontal="center" vertical="center" wrapText="1"/>
    </xf>
    <xf numFmtId="0" fontId="0" fillId="0" borderId="4" xfId="0" applyBorder="1" applyAlignment="1">
      <alignment horizontal="right"/>
    </xf>
    <xf numFmtId="20" fontId="0" fillId="0" borderId="4" xfId="0" applyNumberFormat="1" applyBorder="1" applyAlignment="1">
      <alignment horizontal="center"/>
    </xf>
    <xf numFmtId="0" fontId="0" fillId="0" borderId="4" xfId="0" applyBorder="1" applyAlignment="1">
      <alignment horizontal="center"/>
    </xf>
    <xf numFmtId="2" fontId="0" fillId="0" borderId="0" xfId="0" applyNumberFormat="1" applyAlignment="1">
      <alignment horizontal="center"/>
    </xf>
    <xf numFmtId="0" fontId="0" fillId="9" borderId="0" xfId="0" applyFill="1" applyAlignment="1">
      <alignment horizontal="right"/>
    </xf>
    <xf numFmtId="1" fontId="0" fillId="9" borderId="0" xfId="0" applyNumberFormat="1" applyFill="1" applyAlignment="1">
      <alignment horizontal="center"/>
    </xf>
    <xf numFmtId="20" fontId="0" fillId="4" borderId="4" xfId="0" applyNumberFormat="1" applyFill="1" applyBorder="1" applyAlignment="1">
      <alignment horizontal="center"/>
    </xf>
    <xf numFmtId="20" fontId="0" fillId="10" borderId="4" xfId="0" applyNumberFormat="1" applyFill="1" applyBorder="1" applyAlignment="1">
      <alignment horizontal="center"/>
    </xf>
    <xf numFmtId="0" fontId="0" fillId="4" borderId="4" xfId="0" applyFill="1" applyBorder="1" applyAlignment="1">
      <alignment horizontal="center"/>
    </xf>
    <xf numFmtId="0" fontId="0" fillId="11" borderId="0" xfId="0" applyFill="1" applyAlignment="1">
      <alignment horizontal="right"/>
    </xf>
    <xf numFmtId="1" fontId="0" fillId="11" borderId="0" xfId="0" applyNumberFormat="1" applyFill="1" applyAlignment="1">
      <alignment horizontal="center"/>
    </xf>
    <xf numFmtId="0" fontId="0" fillId="12" borderId="0" xfId="0" applyFill="1" applyAlignment="1">
      <alignment horizontal="right"/>
    </xf>
    <xf numFmtId="1" fontId="0" fillId="12" borderId="0" xfId="0" applyNumberFormat="1" applyFill="1" applyAlignment="1">
      <alignment horizontal="center"/>
    </xf>
    <xf numFmtId="2" fontId="0" fillId="0" borderId="0" xfId="0" applyNumberFormat="1"/>
    <xf numFmtId="20" fontId="0" fillId="0" borderId="0" xfId="0" applyNumberFormat="1"/>
    <xf numFmtId="0" fontId="2" fillId="0" borderId="4" xfId="0" applyFont="1" applyBorder="1" applyAlignment="1">
      <alignment wrapText="1"/>
    </xf>
    <xf numFmtId="0" fontId="2" fillId="0" borderId="28" xfId="0" applyFont="1" applyBorder="1" applyAlignment="1">
      <alignment horizontal="center" vertical="center" wrapText="1"/>
    </xf>
    <xf numFmtId="0" fontId="23" fillId="0" borderId="54" xfId="0" applyFont="1" applyBorder="1" applyAlignment="1">
      <alignment horizontal="justify" vertical="top" wrapText="1"/>
    </xf>
    <xf numFmtId="0" fontId="24" fillId="0" borderId="59" xfId="0" applyFont="1" applyBorder="1" applyAlignment="1">
      <alignment horizontal="center" vertical="top" wrapText="1"/>
    </xf>
    <xf numFmtId="0" fontId="24" fillId="0" borderId="60" xfId="0" applyFont="1" applyBorder="1" applyAlignment="1">
      <alignment horizontal="center" vertical="top" wrapText="1"/>
    </xf>
    <xf numFmtId="0" fontId="25" fillId="0" borderId="59" xfId="0" applyFont="1" applyBorder="1" applyAlignment="1">
      <alignment horizontal="center" vertical="top" wrapText="1"/>
    </xf>
    <xf numFmtId="0" fontId="25" fillId="0" borderId="60" xfId="0" applyFont="1" applyBorder="1" applyAlignment="1">
      <alignment horizontal="center" vertical="top" wrapText="1"/>
    </xf>
    <xf numFmtId="0" fontId="24" fillId="0" borderId="62" xfId="0" applyFont="1" applyBorder="1" applyAlignment="1">
      <alignment horizontal="center" vertical="top" wrapText="1"/>
    </xf>
    <xf numFmtId="0" fontId="24" fillId="0" borderId="63" xfId="0" applyFont="1" applyBorder="1" applyAlignment="1">
      <alignment horizontal="center" vertical="top" wrapText="1"/>
    </xf>
    <xf numFmtId="0" fontId="24" fillId="0" borderId="64" xfId="0" applyFont="1" applyBorder="1" applyAlignment="1">
      <alignment horizontal="center" vertical="top" wrapText="1"/>
    </xf>
    <xf numFmtId="0" fontId="25" fillId="0" borderId="63" xfId="0" applyFont="1" applyBorder="1" applyAlignment="1">
      <alignment horizontal="center" vertical="top" wrapText="1"/>
    </xf>
    <xf numFmtId="0" fontId="25" fillId="0" borderId="64" xfId="0" applyFont="1" applyBorder="1" applyAlignment="1">
      <alignment horizontal="center" vertical="top" wrapText="1"/>
    </xf>
    <xf numFmtId="0" fontId="25" fillId="0" borderId="62" xfId="0" applyFont="1" applyBorder="1" applyAlignment="1">
      <alignment horizontal="justify" vertical="top" wrapText="1"/>
    </xf>
    <xf numFmtId="0" fontId="26" fillId="0" borderId="11" xfId="0" applyFont="1" applyBorder="1" applyAlignment="1">
      <alignment horizontal="justify" vertical="top" wrapText="1"/>
    </xf>
    <xf numFmtId="0" fontId="26" fillId="0" borderId="4" xfId="0" applyFont="1" applyBorder="1" applyAlignment="1">
      <alignment horizontal="center" vertical="top" wrapText="1"/>
    </xf>
    <xf numFmtId="0" fontId="25" fillId="0" borderId="11" xfId="0" applyFont="1" applyBorder="1" applyAlignment="1">
      <alignment horizontal="center" vertical="top" wrapText="1"/>
    </xf>
    <xf numFmtId="0" fontId="25" fillId="0" borderId="4" xfId="0" applyFont="1" applyBorder="1" applyAlignment="1">
      <alignment horizontal="justify" vertical="top" wrapText="1"/>
    </xf>
    <xf numFmtId="0" fontId="27" fillId="0" borderId="20" xfId="0" applyFont="1" applyBorder="1" applyAlignment="1">
      <alignment wrapText="1"/>
    </xf>
    <xf numFmtId="0" fontId="25" fillId="0" borderId="4" xfId="0" applyFont="1" applyBorder="1" applyAlignment="1">
      <alignment horizontal="center" vertical="top" wrapText="1"/>
    </xf>
    <xf numFmtId="0" fontId="27" fillId="0" borderId="0" xfId="0" applyFont="1" applyAlignment="1">
      <alignment wrapText="1"/>
    </xf>
    <xf numFmtId="0" fontId="25" fillId="0" borderId="0" xfId="0" applyFont="1" applyAlignment="1">
      <alignment vertical="top" wrapText="1"/>
    </xf>
    <xf numFmtId="0" fontId="14" fillId="0" borderId="0" xfId="0" applyFont="1" applyAlignment="1">
      <alignment wrapText="1"/>
    </xf>
    <xf numFmtId="0" fontId="2" fillId="0" borderId="38" xfId="0" applyFont="1" applyBorder="1" applyAlignment="1">
      <alignment horizontal="left" vertical="center" wrapText="1"/>
    </xf>
    <xf numFmtId="0" fontId="2" fillId="0" borderId="30" xfId="0" applyFont="1" applyBorder="1" applyAlignment="1">
      <alignment horizontal="left" vertical="center" wrapText="1"/>
    </xf>
    <xf numFmtId="0" fontId="2" fillId="0" borderId="43" xfId="0" applyFont="1" applyBorder="1" applyAlignment="1">
      <alignment horizontal="left" vertical="center" wrapText="1"/>
    </xf>
    <xf numFmtId="0" fontId="2" fillId="0" borderId="20" xfId="0" applyFont="1" applyBorder="1" applyAlignment="1">
      <alignment horizontal="left" vertical="center" wrapText="1"/>
    </xf>
    <xf numFmtId="0" fontId="2" fillId="0" borderId="0" xfId="0" applyFont="1" applyAlignment="1">
      <alignment horizontal="left" vertical="center" wrapText="1"/>
    </xf>
    <xf numFmtId="0" fontId="2" fillId="0" borderId="12" xfId="0" applyFont="1" applyBorder="1" applyAlignment="1">
      <alignment horizontal="left" vertical="center" wrapText="1"/>
    </xf>
    <xf numFmtId="0" fontId="2" fillId="0" borderId="11" xfId="0" applyFont="1" applyBorder="1" applyAlignment="1">
      <alignment horizontal="center" vertical="center"/>
    </xf>
    <xf numFmtId="0" fontId="2" fillId="0" borderId="27" xfId="0" applyFont="1" applyBorder="1" applyAlignment="1">
      <alignment horizontal="center"/>
    </xf>
    <xf numFmtId="0" fontId="2" fillId="0" borderId="28" xfId="0" applyFont="1" applyBorder="1" applyAlignment="1">
      <alignment horizontal="center"/>
    </xf>
    <xf numFmtId="0" fontId="2" fillId="0" borderId="8" xfId="0" applyFont="1" applyBorder="1" applyAlignment="1">
      <alignment horizontal="center"/>
    </xf>
    <xf numFmtId="0" fontId="2" fillId="0" borderId="9" xfId="0" applyFont="1" applyBorder="1" applyAlignment="1">
      <alignment horizontal="center"/>
    </xf>
    <xf numFmtId="0" fontId="2" fillId="8" borderId="42" xfId="0" applyFont="1" applyFill="1" applyBorder="1" applyAlignment="1">
      <alignment horizontal="center" vertical="center" wrapText="1"/>
    </xf>
    <xf numFmtId="0" fontId="2" fillId="8" borderId="5" xfId="0" applyFont="1" applyFill="1" applyBorder="1" applyAlignment="1">
      <alignment horizontal="center" vertical="center" wrapText="1"/>
    </xf>
    <xf numFmtId="0" fontId="2" fillId="8" borderId="25" xfId="0" applyFont="1" applyFill="1" applyBorder="1" applyAlignment="1">
      <alignment horizontal="center" vertical="center" wrapText="1"/>
    </xf>
    <xf numFmtId="0" fontId="2" fillId="8" borderId="44" xfId="0" applyFont="1" applyFill="1" applyBorder="1" applyAlignment="1">
      <alignment horizontal="center" vertical="center" wrapText="1"/>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4" xfId="0" applyFont="1" applyBorder="1" applyAlignment="1">
      <alignment horizontal="left" vertical="center" wrapText="1"/>
    </xf>
    <xf numFmtId="0" fontId="2" fillId="0" borderId="26" xfId="0" applyFont="1" applyBorder="1" applyAlignment="1">
      <alignment horizontal="left" vertical="center" wrapText="1"/>
    </xf>
    <xf numFmtId="0" fontId="2" fillId="0" borderId="7" xfId="0" applyFont="1" applyBorder="1" applyAlignment="1">
      <alignment horizontal="left" vertical="center" wrapText="1"/>
    </xf>
    <xf numFmtId="0" fontId="2" fillId="0" borderId="37" xfId="0" applyFont="1" applyBorder="1" applyAlignment="1">
      <alignment horizontal="left"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5" fillId="0" borderId="21" xfId="0" applyFont="1" applyBorder="1" applyAlignment="1">
      <alignment horizontal="center" vertical="center"/>
    </xf>
    <xf numFmtId="0" fontId="2" fillId="0" borderId="46" xfId="0" applyFont="1" applyBorder="1" applyAlignment="1">
      <alignment horizontal="left" vertical="center" wrapText="1"/>
    </xf>
    <xf numFmtId="0" fontId="4" fillId="0" borderId="8" xfId="0" applyFont="1" applyBorder="1" applyAlignment="1">
      <alignment horizontal="center"/>
    </xf>
    <xf numFmtId="0" fontId="4" fillId="0" borderId="9" xfId="0" applyFont="1" applyBorder="1" applyAlignment="1">
      <alignment horizontal="center"/>
    </xf>
    <xf numFmtId="0" fontId="2" fillId="0" borderId="11" xfId="0" applyFont="1" applyBorder="1" applyAlignment="1">
      <alignment horizontal="center"/>
    </xf>
    <xf numFmtId="0" fontId="2" fillId="0" borderId="4" xfId="0" applyFont="1" applyBorder="1" applyAlignment="1">
      <alignment horizontal="center"/>
    </xf>
    <xf numFmtId="0" fontId="2" fillId="0" borderId="45" xfId="0" applyFont="1" applyBorder="1" applyAlignment="1">
      <alignment horizontal="center" vertical="center"/>
    </xf>
    <xf numFmtId="0" fontId="2" fillId="0" borderId="47" xfId="0" applyFont="1" applyBorder="1" applyAlignment="1">
      <alignment horizontal="center" vertical="center"/>
    </xf>
    <xf numFmtId="0" fontId="2" fillId="0" borderId="48" xfId="0" applyFont="1" applyBorder="1" applyAlignment="1">
      <alignment horizontal="center" vertical="center"/>
    </xf>
    <xf numFmtId="0" fontId="19" fillId="0" borderId="1" xfId="0" applyFont="1" applyBorder="1" applyAlignment="1">
      <alignment horizontal="center"/>
    </xf>
    <xf numFmtId="0" fontId="19" fillId="0" borderId="2" xfId="0" applyFont="1" applyBorder="1" applyAlignment="1">
      <alignment horizontal="center"/>
    </xf>
    <xf numFmtId="0" fontId="19" fillId="0" borderId="3" xfId="0" applyFont="1" applyBorder="1" applyAlignment="1">
      <alignment horizontal="center"/>
    </xf>
    <xf numFmtId="0" fontId="2" fillId="0" borderId="31" xfId="0" applyFont="1" applyBorder="1" applyAlignment="1">
      <alignment horizontal="left" vertical="center" wrapText="1"/>
    </xf>
    <xf numFmtId="0" fontId="2" fillId="0" borderId="32" xfId="0" applyFont="1" applyBorder="1" applyAlignment="1">
      <alignment horizontal="left" vertical="center" wrapText="1"/>
    </xf>
    <xf numFmtId="0" fontId="2" fillId="0" borderId="4" xfId="0" applyFont="1" applyBorder="1" applyAlignment="1">
      <alignment horizontal="center" vertical="center"/>
    </xf>
    <xf numFmtId="0" fontId="2" fillId="0" borderId="33" xfId="0" applyFont="1" applyBorder="1" applyAlignment="1">
      <alignment horizontal="left" vertical="center" wrapText="1"/>
    </xf>
    <xf numFmtId="0" fontId="2" fillId="0" borderId="34" xfId="0" applyFont="1" applyBorder="1" applyAlignment="1">
      <alignment horizontal="left" vertical="center" wrapText="1"/>
    </xf>
    <xf numFmtId="0" fontId="2" fillId="0" borderId="35" xfId="0" applyFont="1" applyBorder="1" applyAlignment="1">
      <alignment horizontal="left" vertical="center" wrapText="1"/>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2" fillId="0" borderId="8" xfId="0" applyFont="1" applyBorder="1" applyAlignment="1">
      <alignment horizontal="center" vertical="center"/>
    </xf>
    <xf numFmtId="0" fontId="2" fillId="0" borderId="9" xfId="0" applyFont="1" applyBorder="1" applyAlignment="1">
      <alignment horizontal="center" vertical="center"/>
    </xf>
    <xf numFmtId="0" fontId="5" fillId="0" borderId="7" xfId="0" applyFont="1" applyBorder="1" applyAlignment="1">
      <alignment horizontal="center" vertical="center"/>
    </xf>
    <xf numFmtId="0" fontId="5" fillId="0" borderId="37" xfId="0" applyFont="1" applyBorder="1" applyAlignment="1">
      <alignment horizontal="center" vertical="center"/>
    </xf>
    <xf numFmtId="0" fontId="2" fillId="0" borderId="14" xfId="0" applyFont="1" applyBorder="1" applyAlignment="1">
      <alignment horizontal="left"/>
    </xf>
    <xf numFmtId="0" fontId="2" fillId="0" borderId="21" xfId="0" applyFont="1" applyBorder="1" applyAlignment="1">
      <alignment horizontal="left"/>
    </xf>
    <xf numFmtId="0" fontId="4" fillId="0" borderId="8" xfId="0" applyFont="1" applyBorder="1" applyAlignment="1">
      <alignment horizontal="center" vertical="center"/>
    </xf>
    <xf numFmtId="0" fontId="4" fillId="0" borderId="11" xfId="0" applyFont="1" applyBorder="1" applyAlignment="1">
      <alignment horizontal="center" vertical="center"/>
    </xf>
    <xf numFmtId="0" fontId="4" fillId="0" borderId="13" xfId="0" applyFont="1" applyBorder="1" applyAlignment="1">
      <alignment horizontal="center" vertical="center"/>
    </xf>
    <xf numFmtId="0" fontId="2" fillId="0" borderId="11" xfId="0" applyFont="1" applyBorder="1" applyAlignment="1">
      <alignment horizontal="left" vertical="center"/>
    </xf>
    <xf numFmtId="0" fontId="2" fillId="0" borderId="36" xfId="0" applyFont="1" applyBorder="1" applyAlignment="1">
      <alignment horizontal="left" vertical="center"/>
    </xf>
    <xf numFmtId="0" fontId="2" fillId="0" borderId="28" xfId="0" applyFont="1" applyBorder="1" applyAlignment="1">
      <alignment horizontal="left" vertical="center" wrapText="1"/>
    </xf>
    <xf numFmtId="0" fontId="2" fillId="0" borderId="29" xfId="0" applyFont="1" applyBorder="1" applyAlignment="1">
      <alignment horizontal="left" vertical="center" wrapText="1"/>
    </xf>
    <xf numFmtId="0" fontId="2" fillId="0" borderId="9" xfId="0" applyFont="1" applyBorder="1" applyAlignment="1">
      <alignment horizontal="left"/>
    </xf>
    <xf numFmtId="0" fontId="2" fillId="0" borderId="10" xfId="0" applyFont="1" applyBorder="1" applyAlignment="1">
      <alignment horizontal="left"/>
    </xf>
    <xf numFmtId="0" fontId="2" fillId="0" borderId="4" xfId="0" applyFont="1" applyBorder="1" applyAlignment="1">
      <alignment horizontal="left"/>
    </xf>
    <xf numFmtId="0" fontId="2" fillId="0" borderId="26" xfId="0" applyFont="1" applyBorder="1" applyAlignment="1">
      <alignment horizontal="left"/>
    </xf>
    <xf numFmtId="0" fontId="5" fillId="0" borderId="36" xfId="0" applyFont="1" applyBorder="1" applyAlignment="1">
      <alignment horizontal="center" vertical="center"/>
    </xf>
    <xf numFmtId="0" fontId="2" fillId="0" borderId="42" xfId="0" applyFont="1" applyBorder="1" applyAlignment="1">
      <alignment horizontal="center" vertical="center"/>
    </xf>
    <xf numFmtId="0" fontId="2" fillId="0" borderId="5" xfId="0" applyFont="1" applyBorder="1" applyAlignment="1">
      <alignment horizontal="center" vertical="center"/>
    </xf>
    <xf numFmtId="0" fontId="2" fillId="0" borderId="20" xfId="0" applyFont="1" applyBorder="1" applyAlignment="1">
      <alignment horizontal="center" vertical="center"/>
    </xf>
    <xf numFmtId="0" fontId="2" fillId="0" borderId="6" xfId="0" applyFont="1" applyBorder="1" applyAlignment="1">
      <alignment horizontal="center" vertical="center"/>
    </xf>
    <xf numFmtId="0" fontId="2" fillId="0" borderId="25" xfId="0" applyFont="1" applyBorder="1" applyAlignment="1">
      <alignment horizontal="center" vertical="center"/>
    </xf>
    <xf numFmtId="0" fontId="2" fillId="0" borderId="44" xfId="0" applyFont="1" applyBorder="1" applyAlignment="1">
      <alignment horizontal="center" vertical="center"/>
    </xf>
    <xf numFmtId="0" fontId="5" fillId="0" borderId="8" xfId="0" applyFont="1" applyBorder="1" applyAlignment="1">
      <alignment horizontal="center"/>
    </xf>
    <xf numFmtId="0" fontId="5" fillId="0" borderId="9" xfId="0" applyFont="1" applyBorder="1" applyAlignment="1">
      <alignment horizontal="center"/>
    </xf>
    <xf numFmtId="0" fontId="5" fillId="0" borderId="10" xfId="0" applyFont="1" applyBorder="1" applyAlignment="1">
      <alignment horizontal="center"/>
    </xf>
    <xf numFmtId="0" fontId="2" fillId="8" borderId="4" xfId="0" applyFont="1" applyFill="1" applyBorder="1" applyAlignment="1">
      <alignment horizontal="center"/>
    </xf>
    <xf numFmtId="0" fontId="2" fillId="8" borderId="26" xfId="0" applyFont="1" applyFill="1" applyBorder="1" applyAlignment="1">
      <alignment horizontal="center"/>
    </xf>
    <xf numFmtId="0" fontId="2" fillId="0" borderId="36" xfId="0" applyFont="1" applyBorder="1" applyAlignment="1">
      <alignment horizontal="center"/>
    </xf>
    <xf numFmtId="0" fontId="2" fillId="0" borderId="7" xfId="0" applyFont="1" applyBorder="1" applyAlignment="1">
      <alignment horizontal="center"/>
    </xf>
    <xf numFmtId="0" fontId="2" fillId="8" borderId="7" xfId="0" applyFont="1" applyFill="1" applyBorder="1" applyAlignment="1">
      <alignment horizontal="center"/>
    </xf>
    <xf numFmtId="0" fontId="2" fillId="8" borderId="37" xfId="0" applyFont="1" applyFill="1" applyBorder="1" applyAlignment="1">
      <alignment horizontal="center"/>
    </xf>
    <xf numFmtId="0" fontId="2" fillId="0" borderId="13" xfId="0" applyFont="1" applyBorder="1" applyAlignment="1">
      <alignment horizontal="center"/>
    </xf>
    <xf numFmtId="0" fontId="2" fillId="0" borderId="14" xfId="0" applyFont="1" applyBorder="1" applyAlignment="1">
      <alignment horizontal="center"/>
    </xf>
    <xf numFmtId="0" fontId="2" fillId="0" borderId="14" xfId="0" applyFont="1" applyBorder="1" applyAlignment="1">
      <alignment horizontal="left" vertical="center" wrapText="1"/>
    </xf>
    <xf numFmtId="0" fontId="2" fillId="0" borderId="21" xfId="0" applyFont="1" applyBorder="1" applyAlignment="1">
      <alignment horizontal="left" vertical="center" wrapText="1"/>
    </xf>
    <xf numFmtId="0" fontId="5" fillId="0" borderId="17" xfId="0" applyFont="1" applyBorder="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2" fillId="0" borderId="38" xfId="0" applyFont="1" applyBorder="1" applyAlignment="1">
      <alignment horizontal="center"/>
    </xf>
    <xf numFmtId="0" fontId="2" fillId="0" borderId="30" xfId="0" applyFont="1" applyBorder="1" applyAlignment="1">
      <alignment horizontal="center"/>
    </xf>
    <xf numFmtId="0" fontId="2" fillId="0" borderId="10" xfId="0" applyFont="1" applyBorder="1" applyAlignment="1">
      <alignment horizontal="center"/>
    </xf>
    <xf numFmtId="0" fontId="2" fillId="0" borderId="28" xfId="0" applyFont="1" applyBorder="1" applyAlignment="1">
      <alignment horizontal="center" vertical="center"/>
    </xf>
    <xf numFmtId="0" fontId="2" fillId="0" borderId="49" xfId="0" applyFont="1" applyBorder="1" applyAlignment="1">
      <alignment horizontal="center"/>
    </xf>
    <xf numFmtId="0" fontId="2" fillId="0" borderId="50" xfId="0" applyFont="1" applyBorder="1" applyAlignment="1">
      <alignment horizontal="center"/>
    </xf>
    <xf numFmtId="0" fontId="2" fillId="0" borderId="51" xfId="0" applyFont="1" applyBorder="1" applyAlignment="1">
      <alignment horizontal="center"/>
    </xf>
    <xf numFmtId="0" fontId="5" fillId="0" borderId="38" xfId="0" applyFont="1" applyBorder="1" applyAlignment="1">
      <alignment horizontal="center" vertical="center"/>
    </xf>
    <xf numFmtId="0" fontId="5" fillId="0" borderId="30" xfId="0" applyFont="1" applyBorder="1" applyAlignment="1">
      <alignment horizontal="center" vertical="center"/>
    </xf>
    <xf numFmtId="0" fontId="5" fillId="0" borderId="43" xfId="0" applyFont="1" applyBorder="1" applyAlignment="1">
      <alignment horizontal="center" vertical="center"/>
    </xf>
    <xf numFmtId="0" fontId="2" fillId="0" borderId="15" xfId="0" applyFont="1" applyBorder="1" applyAlignment="1">
      <alignment horizontal="center"/>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2" fillId="0" borderId="11" xfId="0" applyFont="1" applyBorder="1" applyAlignment="1">
      <alignment horizontal="left" vertical="center" wrapText="1"/>
    </xf>
    <xf numFmtId="0" fontId="2" fillId="0" borderId="11" xfId="0" applyFont="1" applyBorder="1" applyAlignment="1">
      <alignment horizontal="center" vertical="center" wrapText="1"/>
    </xf>
    <xf numFmtId="0" fontId="2" fillId="0" borderId="4" xfId="0" applyFont="1" applyBorder="1" applyAlignment="1">
      <alignment horizontal="center" vertical="center" wrapText="1"/>
    </xf>
    <xf numFmtId="0" fontId="2" fillId="0" borderId="26" xfId="0" applyFont="1" applyBorder="1" applyAlignment="1">
      <alignment horizontal="center" vertical="center" wrapText="1"/>
    </xf>
    <xf numFmtId="0" fontId="2" fillId="0" borderId="25" xfId="0" applyFont="1" applyBorder="1" applyAlignment="1">
      <alignment horizontal="left" vertical="center" wrapText="1"/>
    </xf>
    <xf numFmtId="0" fontId="2" fillId="0" borderId="15" xfId="0" applyFont="1" applyBorder="1" applyAlignment="1">
      <alignment horizontal="left" vertical="center" wrapText="1"/>
    </xf>
    <xf numFmtId="0" fontId="2" fillId="0" borderId="16" xfId="0" applyFont="1" applyBorder="1" applyAlignment="1">
      <alignment horizontal="left" vertical="center" wrapText="1"/>
    </xf>
    <xf numFmtId="0" fontId="2" fillId="0" borderId="7" xfId="0" applyFont="1" applyBorder="1" applyAlignment="1">
      <alignment horizontal="center" vertical="center" wrapText="1"/>
    </xf>
    <xf numFmtId="0" fontId="2" fillId="0" borderId="40" xfId="0" applyFont="1" applyBorder="1" applyAlignment="1">
      <alignment horizontal="center" vertical="center" wrapText="1"/>
    </xf>
    <xf numFmtId="0" fontId="2" fillId="0" borderId="50" xfId="0" applyFont="1" applyBorder="1" applyAlignment="1">
      <alignment horizontal="center" vertical="center" wrapText="1"/>
    </xf>
    <xf numFmtId="0" fontId="2" fillId="0" borderId="37" xfId="0" applyFont="1" applyBorder="1" applyAlignment="1">
      <alignment horizontal="center" vertical="center" wrapText="1"/>
    </xf>
    <xf numFmtId="0" fontId="2" fillId="0" borderId="41" xfId="0" applyFont="1" applyBorder="1" applyAlignment="1">
      <alignment horizontal="center" vertical="center" wrapText="1"/>
    </xf>
    <xf numFmtId="0" fontId="2" fillId="0" borderId="51" xfId="0" applyFont="1" applyBorder="1" applyAlignment="1">
      <alignment horizontal="center" vertical="center" wrapText="1"/>
    </xf>
    <xf numFmtId="0" fontId="5" fillId="0" borderId="22" xfId="0" applyFont="1" applyBorder="1" applyAlignment="1">
      <alignment horizontal="center" vertical="center"/>
    </xf>
    <xf numFmtId="0" fontId="5" fillId="0" borderId="23" xfId="0" applyFont="1" applyBorder="1" applyAlignment="1">
      <alignment horizontal="center" vertical="center"/>
    </xf>
    <xf numFmtId="0" fontId="5" fillId="0" borderId="24" xfId="0" applyFont="1" applyBorder="1" applyAlignment="1">
      <alignment horizontal="center" vertical="center"/>
    </xf>
    <xf numFmtId="0" fontId="25" fillId="0" borderId="13" xfId="0" applyFont="1" applyBorder="1" applyAlignment="1">
      <alignment horizontal="center" vertical="top" wrapText="1"/>
    </xf>
    <xf numFmtId="0" fontId="25" fillId="0" borderId="14" xfId="0" applyFont="1" applyBorder="1" applyAlignment="1">
      <alignment horizontal="center" vertical="top" wrapText="1"/>
    </xf>
    <xf numFmtId="0" fontId="25" fillId="0" borderId="21" xfId="0" applyFont="1" applyBorder="1" applyAlignment="1">
      <alignment horizontal="center" vertical="top" wrapText="1"/>
    </xf>
    <xf numFmtId="0" fontId="25" fillId="0" borderId="4" xfId="0" applyFont="1" applyBorder="1" applyAlignment="1">
      <alignment horizontal="center" vertical="top" wrapText="1"/>
    </xf>
    <xf numFmtId="0" fontId="25" fillId="0" borderId="26" xfId="0" applyFont="1" applyBorder="1" applyAlignment="1">
      <alignment horizontal="center" vertical="top" wrapText="1"/>
    </xf>
    <xf numFmtId="0" fontId="25" fillId="0" borderId="45" xfId="0" applyFont="1" applyBorder="1" applyAlignment="1">
      <alignment horizontal="center" vertical="top" wrapText="1"/>
    </xf>
    <xf numFmtId="0" fontId="25" fillId="0" borderId="17" xfId="0" applyFont="1" applyBorder="1" applyAlignment="1">
      <alignment horizontal="center" vertical="top" wrapText="1"/>
    </xf>
    <xf numFmtId="0" fontId="25" fillId="0" borderId="18" xfId="0" applyFont="1" applyBorder="1" applyAlignment="1">
      <alignment horizontal="center" vertical="top" wrapText="1"/>
    </xf>
    <xf numFmtId="0" fontId="25" fillId="0" borderId="19" xfId="0" applyFont="1" applyBorder="1" applyAlignment="1">
      <alignment horizontal="center" vertical="top" wrapText="1"/>
    </xf>
    <xf numFmtId="0" fontId="25" fillId="0" borderId="28" xfId="0" applyFont="1" applyBorder="1" applyAlignment="1">
      <alignment horizontal="center" vertical="top" wrapText="1"/>
    </xf>
    <xf numFmtId="0" fontId="25" fillId="0" borderId="29" xfId="0" applyFont="1" applyBorder="1" applyAlignment="1">
      <alignment horizontal="center" vertical="top" wrapText="1"/>
    </xf>
    <xf numFmtId="0" fontId="25" fillId="0" borderId="4" xfId="0" applyFont="1" applyBorder="1" applyAlignment="1">
      <alignment horizontal="justify" vertical="top" wrapText="1"/>
    </xf>
    <xf numFmtId="0" fontId="25" fillId="0" borderId="26" xfId="0" applyFont="1" applyBorder="1" applyAlignment="1">
      <alignment horizontal="justify" vertical="top" wrapText="1"/>
    </xf>
    <xf numFmtId="0" fontId="26" fillId="0" borderId="7" xfId="0" applyFont="1" applyBorder="1" applyAlignment="1">
      <alignment horizontal="center" vertical="top" wrapText="1"/>
    </xf>
    <xf numFmtId="0" fontId="26" fillId="0" borderId="37" xfId="0" applyFont="1" applyBorder="1" applyAlignment="1">
      <alignment horizontal="center" vertical="top" wrapText="1"/>
    </xf>
    <xf numFmtId="0" fontId="0" fillId="0" borderId="8" xfId="0" applyBorder="1" applyAlignment="1">
      <alignment horizontal="center"/>
    </xf>
    <xf numFmtId="0" fontId="0" fillId="0" borderId="9" xfId="0" applyBorder="1" applyAlignment="1">
      <alignment horizontal="center"/>
    </xf>
    <xf numFmtId="0" fontId="0" fillId="0" borderId="10" xfId="0" applyBorder="1" applyAlignment="1">
      <alignment horizontal="center"/>
    </xf>
    <xf numFmtId="0" fontId="26" fillId="0" borderId="4" xfId="0" applyFont="1" applyBorder="1" applyAlignment="1">
      <alignment horizontal="center" vertical="top" wrapText="1"/>
    </xf>
    <xf numFmtId="0" fontId="26" fillId="0" borderId="26" xfId="0" applyFont="1" applyBorder="1" applyAlignment="1">
      <alignment horizontal="center" vertical="top" wrapText="1"/>
    </xf>
    <xf numFmtId="0" fontId="24" fillId="0" borderId="58" xfId="0" applyFont="1" applyBorder="1" applyAlignment="1">
      <alignment horizontal="center" vertical="top" wrapText="1"/>
    </xf>
    <xf numFmtId="0" fontId="24" fillId="0" borderId="62" xfId="0" applyFont="1" applyBorder="1" applyAlignment="1">
      <alignment horizontal="center" vertical="top" wrapText="1"/>
    </xf>
    <xf numFmtId="0" fontId="25" fillId="0" borderId="58" xfId="0" applyFont="1" applyBorder="1" applyAlignment="1">
      <alignment horizontal="center" vertical="top" wrapText="1"/>
    </xf>
    <xf numFmtId="0" fontId="25" fillId="0" borderId="62" xfId="0" applyFont="1" applyBorder="1" applyAlignment="1">
      <alignment horizontal="center" vertical="top" wrapText="1"/>
    </xf>
    <xf numFmtId="0" fontId="25" fillId="0" borderId="61" xfId="0" applyFont="1" applyBorder="1" applyAlignment="1">
      <alignment horizontal="center" vertical="top" wrapText="1"/>
    </xf>
    <xf numFmtId="0" fontId="25" fillId="0" borderId="65" xfId="0" applyFont="1" applyBorder="1" applyAlignment="1">
      <alignment horizontal="center" vertical="top" wrapText="1"/>
    </xf>
    <xf numFmtId="0" fontId="24" fillId="0" borderId="66" xfId="0" applyFont="1" applyBorder="1" applyAlignment="1">
      <alignment horizontal="justify" vertical="top" wrapText="1"/>
    </xf>
    <xf numFmtId="0" fontId="24" fillId="0" borderId="67" xfId="0" applyFont="1" applyBorder="1" applyAlignment="1">
      <alignment horizontal="justify" vertical="top" wrapText="1"/>
    </xf>
    <xf numFmtId="0" fontId="24" fillId="0" borderId="68" xfId="0" applyFont="1" applyBorder="1" applyAlignment="1">
      <alignment horizontal="justify" vertical="top" wrapText="1"/>
    </xf>
    <xf numFmtId="0" fontId="22" fillId="0" borderId="53" xfId="0" applyFont="1" applyBorder="1" applyAlignment="1">
      <alignment horizontal="center"/>
    </xf>
    <xf numFmtId="0" fontId="23" fillId="0" borderId="55" xfId="0" applyFont="1" applyBorder="1" applyAlignment="1">
      <alignment horizontal="center" vertical="top" wrapText="1"/>
    </xf>
    <xf numFmtId="0" fontId="23" fillId="0" borderId="56" xfId="0" applyFont="1" applyBorder="1" applyAlignment="1">
      <alignment horizontal="center" vertical="top" wrapText="1"/>
    </xf>
    <xf numFmtId="0" fontId="23" fillId="0" borderId="57" xfId="0" applyFont="1" applyBorder="1" applyAlignment="1">
      <alignment horizontal="center" vertical="top" wrapText="1"/>
    </xf>
    <xf numFmtId="0" fontId="7" fillId="2" borderId="1"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6" fillId="0" borderId="39" xfId="0" applyFont="1" applyBorder="1" applyAlignment="1">
      <alignment horizontal="center" vertical="center" wrapText="1"/>
    </xf>
    <xf numFmtId="0" fontId="6" fillId="0" borderId="40" xfId="0" applyFont="1" applyBorder="1" applyAlignment="1">
      <alignment horizontal="center" vertical="center" wrapText="1"/>
    </xf>
    <xf numFmtId="0" fontId="6" fillId="0" borderId="41" xfId="0" applyFont="1" applyBorder="1" applyAlignment="1">
      <alignment horizontal="center" vertical="center" wrapText="1"/>
    </xf>
    <xf numFmtId="0" fontId="7" fillId="2" borderId="1" xfId="0" applyFont="1" applyFill="1" applyBorder="1" applyAlignment="1">
      <alignment horizontal="center" wrapText="1"/>
    </xf>
    <xf numFmtId="0" fontId="7" fillId="2" borderId="2" xfId="0" applyFont="1" applyFill="1" applyBorder="1" applyAlignment="1">
      <alignment horizontal="center" wrapText="1"/>
    </xf>
    <xf numFmtId="0" fontId="7" fillId="2" borderId="3" xfId="0" applyFont="1" applyFill="1" applyBorder="1" applyAlignment="1">
      <alignment horizontal="center" wrapText="1"/>
    </xf>
    <xf numFmtId="0" fontId="7" fillId="2" borderId="20" xfId="0" applyFont="1" applyFill="1" applyBorder="1" applyAlignment="1">
      <alignment horizontal="center" wrapText="1"/>
    </xf>
    <xf numFmtId="0" fontId="7" fillId="2" borderId="0" xfId="0" applyFont="1" applyFill="1" applyAlignment="1">
      <alignment horizontal="center" wrapText="1"/>
    </xf>
    <xf numFmtId="0" fontId="7" fillId="2" borderId="12" xfId="0" applyFont="1" applyFill="1" applyBorder="1" applyAlignment="1">
      <alignment horizontal="center" wrapText="1"/>
    </xf>
    <xf numFmtId="0" fontId="7" fillId="2" borderId="38" xfId="0" applyFont="1" applyFill="1" applyBorder="1" applyAlignment="1">
      <alignment horizontal="center" wrapText="1"/>
    </xf>
    <xf numFmtId="0" fontId="7" fillId="2" borderId="30" xfId="0" applyFont="1" applyFill="1" applyBorder="1" applyAlignment="1">
      <alignment horizontal="center" wrapText="1"/>
    </xf>
    <xf numFmtId="0" fontId="7" fillId="2" borderId="43" xfId="0" applyFont="1" applyFill="1" applyBorder="1" applyAlignment="1">
      <alignment horizontal="center" wrapText="1"/>
    </xf>
    <xf numFmtId="0" fontId="6" fillId="0" borderId="36" xfId="0" applyFont="1" applyBorder="1" applyAlignment="1">
      <alignment horizontal="center" wrapText="1"/>
    </xf>
    <xf numFmtId="0" fontId="6" fillId="0" borderId="7" xfId="0" applyFont="1" applyBorder="1" applyAlignment="1">
      <alignment horizontal="center" wrapText="1"/>
    </xf>
    <xf numFmtId="0" fontId="6" fillId="0" borderId="37" xfId="0" applyFont="1" applyBorder="1" applyAlignment="1">
      <alignment horizontal="center" wrapText="1"/>
    </xf>
    <xf numFmtId="0" fontId="3" fillId="0" borderId="17" xfId="0" applyFont="1" applyBorder="1" applyAlignment="1">
      <alignment horizontal="center"/>
    </xf>
    <xf numFmtId="0" fontId="3" fillId="0" borderId="18" xfId="0" applyFont="1" applyBorder="1" applyAlignment="1">
      <alignment horizontal="center"/>
    </xf>
    <xf numFmtId="0" fontId="3" fillId="0" borderId="19" xfId="0" applyFont="1" applyBorder="1" applyAlignment="1">
      <alignment horizontal="center"/>
    </xf>
    <xf numFmtId="0" fontId="4" fillId="0" borderId="18" xfId="0" applyFont="1" applyBorder="1" applyAlignment="1">
      <alignment horizontal="center"/>
    </xf>
    <xf numFmtId="0" fontId="4" fillId="0" borderId="19" xfId="0" applyFont="1" applyBorder="1" applyAlignment="1">
      <alignment horizontal="center"/>
    </xf>
    <xf numFmtId="0" fontId="2" fillId="0" borderId="4" xfId="0" applyFont="1" applyBorder="1" applyAlignment="1">
      <alignment vertical="center" wrapText="1"/>
    </xf>
    <xf numFmtId="0" fontId="2" fillId="0" borderId="4" xfId="0" applyFont="1" applyBorder="1" applyAlignment="1">
      <alignment horizontal="left" vertical="center"/>
    </xf>
    <xf numFmtId="0" fontId="13" fillId="0" borderId="27" xfId="0" applyFont="1" applyBorder="1" applyAlignment="1">
      <alignment horizontal="left"/>
    </xf>
    <xf numFmtId="0" fontId="13" fillId="0" borderId="28" xfId="0" applyFont="1" applyBorder="1" applyAlignment="1">
      <alignment horizontal="left"/>
    </xf>
    <xf numFmtId="0" fontId="13" fillId="0" borderId="29" xfId="0" applyFont="1" applyBorder="1" applyAlignment="1">
      <alignment horizontal="left"/>
    </xf>
    <xf numFmtId="0" fontId="2" fillId="0" borderId="14" xfId="0" applyFont="1" applyBorder="1" applyAlignment="1">
      <alignment horizontal="left" vertical="center"/>
    </xf>
    <xf numFmtId="0" fontId="2" fillId="0" borderId="45" xfId="0" applyFont="1" applyBorder="1" applyAlignment="1">
      <alignment vertical="top" wrapText="1"/>
    </xf>
    <xf numFmtId="0" fontId="2" fillId="0" borderId="47" xfId="0" applyFont="1" applyBorder="1" applyAlignment="1">
      <alignment vertical="top" wrapText="1"/>
    </xf>
    <xf numFmtId="0" fontId="2" fillId="0" borderId="48" xfId="0" applyFont="1" applyBorder="1" applyAlignment="1">
      <alignment vertical="top" wrapText="1"/>
    </xf>
    <xf numFmtId="0" fontId="2" fillId="0" borderId="4" xfId="0" applyFont="1" applyBorder="1" applyAlignment="1">
      <alignment vertical="center"/>
    </xf>
    <xf numFmtId="0" fontId="2" fillId="0" borderId="26" xfId="0" applyFont="1" applyBorder="1" applyAlignment="1">
      <alignment vertical="center"/>
    </xf>
    <xf numFmtId="0" fontId="2" fillId="0" borderId="45" xfId="0" applyFont="1" applyBorder="1" applyAlignment="1">
      <alignment vertical="center" wrapText="1"/>
    </xf>
    <xf numFmtId="0" fontId="2" fillId="0" borderId="47" xfId="0" applyFont="1" applyBorder="1" applyAlignment="1">
      <alignment vertical="center" wrapText="1"/>
    </xf>
    <xf numFmtId="0" fontId="2" fillId="0" borderId="48" xfId="0" applyFont="1" applyBorder="1" applyAlignment="1">
      <alignment vertical="center" wrapText="1"/>
    </xf>
    <xf numFmtId="0" fontId="2" fillId="0" borderId="45" xfId="0" applyFont="1" applyBorder="1" applyAlignment="1">
      <alignment horizontal="left" vertical="center" wrapText="1"/>
    </xf>
    <xf numFmtId="0" fontId="2" fillId="0" borderId="47" xfId="0" applyFont="1" applyBorder="1" applyAlignment="1">
      <alignment horizontal="left" vertical="center" wrapText="1"/>
    </xf>
    <xf numFmtId="0" fontId="2" fillId="0" borderId="52" xfId="0" applyFont="1" applyBorder="1" applyAlignment="1">
      <alignment horizontal="left" vertical="center" wrapText="1"/>
    </xf>
    <xf numFmtId="0" fontId="14" fillId="0" borderId="4" xfId="0" applyFont="1" applyBorder="1" applyAlignment="1">
      <alignment horizontal="center"/>
    </xf>
    <xf numFmtId="0" fontId="3" fillId="0" borderId="0" xfId="0" applyFont="1" applyAlignment="1">
      <alignment horizontal="center" vertical="center"/>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17/10/relationships/person" Target="persons/perso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66675</xdr:colOff>
      <xdr:row>9</xdr:row>
      <xdr:rowOff>47625</xdr:rowOff>
    </xdr:from>
    <xdr:to>
      <xdr:col>2</xdr:col>
      <xdr:colOff>390675</xdr:colOff>
      <xdr:row>12</xdr:row>
      <xdr:rowOff>171600</xdr:rowOff>
    </xdr:to>
    <xdr:grpSp>
      <xdr:nvGrpSpPr>
        <xdr:cNvPr id="71" name="Grupo 70">
          <a:extLst>
            <a:ext uri="{FF2B5EF4-FFF2-40B4-BE49-F238E27FC236}">
              <a16:creationId xmlns:a16="http://schemas.microsoft.com/office/drawing/2014/main" id="{7DD345BB-1949-487B-BF06-505AB85F8026}"/>
            </a:ext>
          </a:extLst>
        </xdr:cNvPr>
        <xdr:cNvGrpSpPr/>
      </xdr:nvGrpSpPr>
      <xdr:grpSpPr>
        <a:xfrm>
          <a:off x="1400175" y="1889125"/>
          <a:ext cx="324000" cy="676425"/>
          <a:chOff x="1590675" y="1952625"/>
          <a:chExt cx="324000" cy="695475"/>
        </a:xfrm>
      </xdr:grpSpPr>
      <xdr:grpSp>
        <xdr:nvGrpSpPr>
          <xdr:cNvPr id="72" name="Grupo 71">
            <a:extLst>
              <a:ext uri="{FF2B5EF4-FFF2-40B4-BE49-F238E27FC236}">
                <a16:creationId xmlns:a16="http://schemas.microsoft.com/office/drawing/2014/main" id="{82D1857C-5CDF-D73C-0F21-91C17B6E644E}"/>
              </a:ext>
            </a:extLst>
          </xdr:cNvPr>
          <xdr:cNvGrpSpPr/>
        </xdr:nvGrpSpPr>
        <xdr:grpSpPr>
          <a:xfrm>
            <a:off x="1590675" y="2124076"/>
            <a:ext cx="324000" cy="524024"/>
            <a:chOff x="1524000" y="2095501"/>
            <a:chExt cx="324000" cy="524024"/>
          </a:xfrm>
        </xdr:grpSpPr>
        <xdr:sp macro="" textlink="">
          <xdr:nvSpPr>
            <xdr:cNvPr id="74" name="Elipse 73">
              <a:extLst>
                <a:ext uri="{FF2B5EF4-FFF2-40B4-BE49-F238E27FC236}">
                  <a16:creationId xmlns:a16="http://schemas.microsoft.com/office/drawing/2014/main" id="{F14946DD-31EB-1726-C94E-191048A84879}"/>
                </a:ext>
              </a:extLst>
            </xdr:cNvPr>
            <xdr:cNvSpPr/>
          </xdr:nvSpPr>
          <xdr:spPr>
            <a:xfrm>
              <a:off x="1524000" y="2295525"/>
              <a:ext cx="324000" cy="324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L" sz="1100"/>
            </a:p>
          </xdr:txBody>
        </xdr:sp>
        <xdr:sp macro="" textlink="">
          <xdr:nvSpPr>
            <xdr:cNvPr id="75" name="Rectángulo redondeado 3">
              <a:extLst>
                <a:ext uri="{FF2B5EF4-FFF2-40B4-BE49-F238E27FC236}">
                  <a16:creationId xmlns:a16="http://schemas.microsoft.com/office/drawing/2014/main" id="{C05DB511-64D2-AA8F-5F32-5ECA82372F4B}"/>
                </a:ext>
              </a:extLst>
            </xdr:cNvPr>
            <xdr:cNvSpPr/>
          </xdr:nvSpPr>
          <xdr:spPr>
            <a:xfrm>
              <a:off x="1638300" y="2095501"/>
              <a:ext cx="85725" cy="304800"/>
            </a:xfrm>
            <a:prstGeom prst="roundRect">
              <a:avLst>
                <a:gd name="adj" fmla="val 50000"/>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L" sz="1100"/>
            </a:p>
          </xdr:txBody>
        </xdr:sp>
        <xdr:sp macro="" textlink="">
          <xdr:nvSpPr>
            <xdr:cNvPr id="76" name="Rectángulo redondeado 4">
              <a:extLst>
                <a:ext uri="{FF2B5EF4-FFF2-40B4-BE49-F238E27FC236}">
                  <a16:creationId xmlns:a16="http://schemas.microsoft.com/office/drawing/2014/main" id="{CFBD18E0-BBC0-FAFC-0908-CA480DB364CE}"/>
                </a:ext>
              </a:extLst>
            </xdr:cNvPr>
            <xdr:cNvSpPr/>
          </xdr:nvSpPr>
          <xdr:spPr>
            <a:xfrm>
              <a:off x="1571625" y="2162176"/>
              <a:ext cx="216000" cy="45719"/>
            </a:xfrm>
            <a:prstGeom prst="roundRect">
              <a:avLst>
                <a:gd name="adj" fmla="val 50000"/>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L" sz="1100"/>
            </a:p>
          </xdr:txBody>
        </xdr:sp>
      </xdr:grpSp>
      <xdr:cxnSp macro="">
        <xdr:nvCxnSpPr>
          <xdr:cNvPr id="73" name="Conector recto 72">
            <a:extLst>
              <a:ext uri="{FF2B5EF4-FFF2-40B4-BE49-F238E27FC236}">
                <a16:creationId xmlns:a16="http://schemas.microsoft.com/office/drawing/2014/main" id="{CFAA0356-A1F1-45A0-7015-2738598500CA}"/>
              </a:ext>
            </a:extLst>
          </xdr:cNvPr>
          <xdr:cNvCxnSpPr/>
        </xdr:nvCxnSpPr>
        <xdr:spPr>
          <a:xfrm>
            <a:off x="1743075" y="1952625"/>
            <a:ext cx="0" cy="342900"/>
          </a:xfrm>
          <a:prstGeom prst="line">
            <a:avLst/>
          </a:prstGeom>
        </xdr:spPr>
        <xdr:style>
          <a:lnRef idx="1">
            <a:schemeClr val="dk1"/>
          </a:lnRef>
          <a:fillRef idx="0">
            <a:schemeClr val="dk1"/>
          </a:fillRef>
          <a:effectRef idx="0">
            <a:schemeClr val="dk1"/>
          </a:effectRef>
          <a:fontRef idx="minor">
            <a:schemeClr val="tx1"/>
          </a:fontRef>
        </xdr:style>
      </xdr:cxnSp>
    </xdr:grpSp>
    <xdr:clientData/>
  </xdr:twoCellAnchor>
  <xdr:twoCellAnchor>
    <xdr:from>
      <xdr:col>1</xdr:col>
      <xdr:colOff>600075</xdr:colOff>
      <xdr:row>9</xdr:row>
      <xdr:rowOff>133351</xdr:rowOff>
    </xdr:from>
    <xdr:to>
      <xdr:col>2</xdr:col>
      <xdr:colOff>0</xdr:colOff>
      <xdr:row>12</xdr:row>
      <xdr:rowOff>152401</xdr:rowOff>
    </xdr:to>
    <xdr:sp macro="" textlink="">
      <xdr:nvSpPr>
        <xdr:cNvPr id="77" name="Abrir llave 76">
          <a:extLst>
            <a:ext uri="{FF2B5EF4-FFF2-40B4-BE49-F238E27FC236}">
              <a16:creationId xmlns:a16="http://schemas.microsoft.com/office/drawing/2014/main" id="{ED69B948-7BAB-4308-A36E-5F560CD8F39E}"/>
            </a:ext>
          </a:extLst>
        </xdr:cNvPr>
        <xdr:cNvSpPr/>
      </xdr:nvSpPr>
      <xdr:spPr>
        <a:xfrm>
          <a:off x="1171575" y="1974851"/>
          <a:ext cx="161925" cy="571500"/>
        </a:xfrm>
        <a:prstGeom prst="lef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L" sz="1100"/>
        </a:p>
      </xdr:txBody>
    </xdr:sp>
    <xdr:clientData/>
  </xdr:twoCellAnchor>
  <xdr:twoCellAnchor>
    <xdr:from>
      <xdr:col>1</xdr:col>
      <xdr:colOff>190500</xdr:colOff>
      <xdr:row>12</xdr:row>
      <xdr:rowOff>171450</xdr:rowOff>
    </xdr:from>
    <xdr:to>
      <xdr:col>12</xdr:col>
      <xdr:colOff>0</xdr:colOff>
      <xdr:row>12</xdr:row>
      <xdr:rowOff>180976</xdr:rowOff>
    </xdr:to>
    <xdr:cxnSp macro="">
      <xdr:nvCxnSpPr>
        <xdr:cNvPr id="78" name="Conector recto 77">
          <a:extLst>
            <a:ext uri="{FF2B5EF4-FFF2-40B4-BE49-F238E27FC236}">
              <a16:creationId xmlns:a16="http://schemas.microsoft.com/office/drawing/2014/main" id="{0C174FC3-5E4B-4634-8C51-06C61199A90D}"/>
            </a:ext>
          </a:extLst>
        </xdr:cNvPr>
        <xdr:cNvCxnSpPr/>
      </xdr:nvCxnSpPr>
      <xdr:spPr>
        <a:xfrm flipV="1">
          <a:off x="762000" y="2565400"/>
          <a:ext cx="5461000" cy="9526"/>
        </a:xfrm>
        <a:prstGeom prst="line">
          <a:avLst/>
        </a:prstGeom>
        <a:ln>
          <a:prstDash val="dash"/>
        </a:ln>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28575</xdr:colOff>
      <xdr:row>18</xdr:row>
      <xdr:rowOff>85674</xdr:rowOff>
    </xdr:from>
    <xdr:to>
      <xdr:col>11</xdr:col>
      <xdr:colOff>428625</xdr:colOff>
      <xdr:row>19</xdr:row>
      <xdr:rowOff>180975</xdr:rowOff>
    </xdr:to>
    <xdr:sp macro="" textlink="">
      <xdr:nvSpPr>
        <xdr:cNvPr id="79" name="Forma libre 17">
          <a:extLst>
            <a:ext uri="{FF2B5EF4-FFF2-40B4-BE49-F238E27FC236}">
              <a16:creationId xmlns:a16="http://schemas.microsoft.com/office/drawing/2014/main" id="{8B2DDA8B-2132-40C0-8C70-56DD9059F849}"/>
            </a:ext>
          </a:extLst>
        </xdr:cNvPr>
        <xdr:cNvSpPr/>
      </xdr:nvSpPr>
      <xdr:spPr>
        <a:xfrm>
          <a:off x="1362075" y="3584524"/>
          <a:ext cx="4800600" cy="279451"/>
        </a:xfrm>
        <a:custGeom>
          <a:avLst/>
          <a:gdLst>
            <a:gd name="connsiteX0" fmla="*/ 0 w 4600575"/>
            <a:gd name="connsiteY0" fmla="*/ 285801 h 285801"/>
            <a:gd name="connsiteX1" fmla="*/ 123825 w 4600575"/>
            <a:gd name="connsiteY1" fmla="*/ 276276 h 285801"/>
            <a:gd name="connsiteX2" fmla="*/ 219075 w 4600575"/>
            <a:gd name="connsiteY2" fmla="*/ 257226 h 285801"/>
            <a:gd name="connsiteX3" fmla="*/ 266700 w 4600575"/>
            <a:gd name="connsiteY3" fmla="*/ 247701 h 285801"/>
            <a:gd name="connsiteX4" fmla="*/ 304800 w 4600575"/>
            <a:gd name="connsiteY4" fmla="*/ 238176 h 285801"/>
            <a:gd name="connsiteX5" fmla="*/ 371475 w 4600575"/>
            <a:gd name="connsiteY5" fmla="*/ 228651 h 285801"/>
            <a:gd name="connsiteX6" fmla="*/ 419100 w 4600575"/>
            <a:gd name="connsiteY6" fmla="*/ 219126 h 285801"/>
            <a:gd name="connsiteX7" fmla="*/ 628650 w 4600575"/>
            <a:gd name="connsiteY7" fmla="*/ 228651 h 285801"/>
            <a:gd name="connsiteX8" fmla="*/ 695325 w 4600575"/>
            <a:gd name="connsiteY8" fmla="*/ 238176 h 285801"/>
            <a:gd name="connsiteX9" fmla="*/ 809625 w 4600575"/>
            <a:gd name="connsiteY9" fmla="*/ 247701 h 285801"/>
            <a:gd name="connsiteX10" fmla="*/ 1114425 w 4600575"/>
            <a:gd name="connsiteY10" fmla="*/ 238176 h 285801"/>
            <a:gd name="connsiteX11" fmla="*/ 1171575 w 4600575"/>
            <a:gd name="connsiteY11" fmla="*/ 228651 h 285801"/>
            <a:gd name="connsiteX12" fmla="*/ 1266825 w 4600575"/>
            <a:gd name="connsiteY12" fmla="*/ 219126 h 285801"/>
            <a:gd name="connsiteX13" fmla="*/ 1362075 w 4600575"/>
            <a:gd name="connsiteY13" fmla="*/ 190551 h 285801"/>
            <a:gd name="connsiteX14" fmla="*/ 1447800 w 4600575"/>
            <a:gd name="connsiteY14" fmla="*/ 171501 h 285801"/>
            <a:gd name="connsiteX15" fmla="*/ 1905000 w 4600575"/>
            <a:gd name="connsiteY15" fmla="*/ 161976 h 285801"/>
            <a:gd name="connsiteX16" fmla="*/ 2752725 w 4600575"/>
            <a:gd name="connsiteY16" fmla="*/ 142926 h 285801"/>
            <a:gd name="connsiteX17" fmla="*/ 2828925 w 4600575"/>
            <a:gd name="connsiteY17" fmla="*/ 133401 h 285801"/>
            <a:gd name="connsiteX18" fmla="*/ 2914650 w 4600575"/>
            <a:gd name="connsiteY18" fmla="*/ 123876 h 285801"/>
            <a:gd name="connsiteX19" fmla="*/ 2971800 w 4600575"/>
            <a:gd name="connsiteY19" fmla="*/ 114351 h 285801"/>
            <a:gd name="connsiteX20" fmla="*/ 3124200 w 4600575"/>
            <a:gd name="connsiteY20" fmla="*/ 95301 h 285801"/>
            <a:gd name="connsiteX21" fmla="*/ 3219450 w 4600575"/>
            <a:gd name="connsiteY21" fmla="*/ 76251 h 285801"/>
            <a:gd name="connsiteX22" fmla="*/ 3438525 w 4600575"/>
            <a:gd name="connsiteY22" fmla="*/ 104826 h 285801"/>
            <a:gd name="connsiteX23" fmla="*/ 4267200 w 4600575"/>
            <a:gd name="connsiteY23" fmla="*/ 95301 h 285801"/>
            <a:gd name="connsiteX24" fmla="*/ 4324350 w 4600575"/>
            <a:gd name="connsiteY24" fmla="*/ 66726 h 285801"/>
            <a:gd name="connsiteX25" fmla="*/ 4419600 w 4600575"/>
            <a:gd name="connsiteY25" fmla="*/ 38151 h 285801"/>
            <a:gd name="connsiteX26" fmla="*/ 4448175 w 4600575"/>
            <a:gd name="connsiteY26" fmla="*/ 28626 h 285801"/>
            <a:gd name="connsiteX27" fmla="*/ 4524375 w 4600575"/>
            <a:gd name="connsiteY27" fmla="*/ 19101 h 285801"/>
            <a:gd name="connsiteX28" fmla="*/ 4600575 w 4600575"/>
            <a:gd name="connsiteY28" fmla="*/ 51 h 285801"/>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Lst>
          <a:rect l="l" t="t" r="r" b="b"/>
          <a:pathLst>
            <a:path w="4600575" h="285801">
              <a:moveTo>
                <a:pt x="0" y="285801"/>
              </a:moveTo>
              <a:cubicBezTo>
                <a:pt x="41275" y="282626"/>
                <a:pt x="82776" y="281630"/>
                <a:pt x="123825" y="276276"/>
              </a:cubicBezTo>
              <a:cubicBezTo>
                <a:pt x="155932" y="272088"/>
                <a:pt x="187325" y="263576"/>
                <a:pt x="219075" y="257226"/>
              </a:cubicBezTo>
              <a:cubicBezTo>
                <a:pt x="234950" y="254051"/>
                <a:pt x="250994" y="251628"/>
                <a:pt x="266700" y="247701"/>
              </a:cubicBezTo>
              <a:cubicBezTo>
                <a:pt x="279400" y="244526"/>
                <a:pt x="291920" y="240518"/>
                <a:pt x="304800" y="238176"/>
              </a:cubicBezTo>
              <a:cubicBezTo>
                <a:pt x="326889" y="234160"/>
                <a:pt x="349330" y="232342"/>
                <a:pt x="371475" y="228651"/>
              </a:cubicBezTo>
              <a:cubicBezTo>
                <a:pt x="387444" y="225989"/>
                <a:pt x="403225" y="222301"/>
                <a:pt x="419100" y="219126"/>
              </a:cubicBezTo>
              <a:cubicBezTo>
                <a:pt x="488950" y="222301"/>
                <a:pt x="558894" y="223840"/>
                <a:pt x="628650" y="228651"/>
              </a:cubicBezTo>
              <a:cubicBezTo>
                <a:pt x="651047" y="230196"/>
                <a:pt x="672998" y="235826"/>
                <a:pt x="695325" y="238176"/>
              </a:cubicBezTo>
              <a:cubicBezTo>
                <a:pt x="733347" y="242178"/>
                <a:pt x="771525" y="244526"/>
                <a:pt x="809625" y="247701"/>
              </a:cubicBezTo>
              <a:cubicBezTo>
                <a:pt x="911225" y="244526"/>
                <a:pt x="1012916" y="243519"/>
                <a:pt x="1114425" y="238176"/>
              </a:cubicBezTo>
              <a:cubicBezTo>
                <a:pt x="1133711" y="237161"/>
                <a:pt x="1152411" y="231046"/>
                <a:pt x="1171575" y="228651"/>
              </a:cubicBezTo>
              <a:cubicBezTo>
                <a:pt x="1203237" y="224693"/>
                <a:pt x="1235075" y="222301"/>
                <a:pt x="1266825" y="219126"/>
              </a:cubicBezTo>
              <a:cubicBezTo>
                <a:pt x="1402638" y="173855"/>
                <a:pt x="1261308" y="219341"/>
                <a:pt x="1362075" y="190551"/>
              </a:cubicBezTo>
              <a:cubicBezTo>
                <a:pt x="1399780" y="179778"/>
                <a:pt x="1398426" y="173330"/>
                <a:pt x="1447800" y="171501"/>
              </a:cubicBezTo>
              <a:cubicBezTo>
                <a:pt x="1600129" y="165859"/>
                <a:pt x="1752600" y="165151"/>
                <a:pt x="1905000" y="161976"/>
              </a:cubicBezTo>
              <a:cubicBezTo>
                <a:pt x="2226181" y="108446"/>
                <a:pt x="1887257" y="161947"/>
                <a:pt x="2752725" y="142926"/>
              </a:cubicBezTo>
              <a:cubicBezTo>
                <a:pt x="2778316" y="142364"/>
                <a:pt x="2803503" y="136392"/>
                <a:pt x="2828925" y="133401"/>
              </a:cubicBezTo>
              <a:cubicBezTo>
                <a:pt x="2857479" y="130042"/>
                <a:pt x="2886151" y="127676"/>
                <a:pt x="2914650" y="123876"/>
              </a:cubicBezTo>
              <a:cubicBezTo>
                <a:pt x="2933793" y="121324"/>
                <a:pt x="2952712" y="117288"/>
                <a:pt x="2971800" y="114351"/>
              </a:cubicBezTo>
              <a:cubicBezTo>
                <a:pt x="3042473" y="103478"/>
                <a:pt x="3047491" y="103824"/>
                <a:pt x="3124200" y="95301"/>
              </a:cubicBezTo>
              <a:cubicBezTo>
                <a:pt x="3147114" y="89572"/>
                <a:pt x="3199432" y="75417"/>
                <a:pt x="3219450" y="76251"/>
              </a:cubicBezTo>
              <a:cubicBezTo>
                <a:pt x="3324736" y="80638"/>
                <a:pt x="3357673" y="88656"/>
                <a:pt x="3438525" y="104826"/>
              </a:cubicBezTo>
              <a:lnTo>
                <a:pt x="4267200" y="95301"/>
              </a:lnTo>
              <a:cubicBezTo>
                <a:pt x="4294624" y="94692"/>
                <a:pt x="4301115" y="77053"/>
                <a:pt x="4324350" y="66726"/>
              </a:cubicBezTo>
              <a:cubicBezTo>
                <a:pt x="4365094" y="48618"/>
                <a:pt x="4380811" y="49234"/>
                <a:pt x="4419600" y="38151"/>
              </a:cubicBezTo>
              <a:cubicBezTo>
                <a:pt x="4429254" y="35393"/>
                <a:pt x="4438297" y="30422"/>
                <a:pt x="4448175" y="28626"/>
              </a:cubicBezTo>
              <a:cubicBezTo>
                <a:pt x="4473360" y="24047"/>
                <a:pt x="4498975" y="22276"/>
                <a:pt x="4524375" y="19101"/>
              </a:cubicBezTo>
              <a:cubicBezTo>
                <a:pt x="4587549" y="-1957"/>
                <a:pt x="4561445" y="51"/>
                <a:pt x="4600575" y="51"/>
              </a:cubicBezTo>
            </a:path>
          </a:pathLst>
        </a:custGeom>
        <a:noFill/>
        <a:ln>
          <a:solidFill>
            <a:schemeClr val="bg2">
              <a:lumMod val="2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L" sz="1100"/>
        </a:p>
      </xdr:txBody>
    </xdr:sp>
    <xdr:clientData/>
  </xdr:twoCellAnchor>
  <xdr:twoCellAnchor>
    <xdr:from>
      <xdr:col>2</xdr:col>
      <xdr:colOff>47625</xdr:colOff>
      <xdr:row>15</xdr:row>
      <xdr:rowOff>114300</xdr:rowOff>
    </xdr:from>
    <xdr:to>
      <xdr:col>2</xdr:col>
      <xdr:colOff>419100</xdr:colOff>
      <xdr:row>17</xdr:row>
      <xdr:rowOff>28576</xdr:rowOff>
    </xdr:to>
    <xdr:sp macro="" textlink="">
      <xdr:nvSpPr>
        <xdr:cNvPr id="80" name="CuadroTexto 79">
          <a:extLst>
            <a:ext uri="{FF2B5EF4-FFF2-40B4-BE49-F238E27FC236}">
              <a16:creationId xmlns:a16="http://schemas.microsoft.com/office/drawing/2014/main" id="{B3048E77-97A6-4CDA-B217-2F5DAE12DCAA}"/>
            </a:ext>
          </a:extLst>
        </xdr:cNvPr>
        <xdr:cNvSpPr txBox="1"/>
      </xdr:nvSpPr>
      <xdr:spPr>
        <a:xfrm>
          <a:off x="1381125" y="3060700"/>
          <a:ext cx="371475" cy="28257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L" sz="1100">
              <a:latin typeface="Tahoma" panose="020B0604030504040204" pitchFamily="34" charset="0"/>
              <a:ea typeface="Tahoma" panose="020B0604030504040204" pitchFamily="34" charset="0"/>
              <a:cs typeface="Tahoma" panose="020B0604030504040204" pitchFamily="34" charset="0"/>
            </a:rPr>
            <a:t>79</a:t>
          </a:r>
        </a:p>
      </xdr:txBody>
    </xdr:sp>
    <xdr:clientData/>
  </xdr:twoCellAnchor>
  <xdr:twoCellAnchor>
    <xdr:from>
      <xdr:col>3</xdr:col>
      <xdr:colOff>44450</xdr:colOff>
      <xdr:row>15</xdr:row>
      <xdr:rowOff>114300</xdr:rowOff>
    </xdr:from>
    <xdr:to>
      <xdr:col>3</xdr:col>
      <xdr:colOff>415925</xdr:colOff>
      <xdr:row>17</xdr:row>
      <xdr:rowOff>28576</xdr:rowOff>
    </xdr:to>
    <xdr:sp macro="" textlink="">
      <xdr:nvSpPr>
        <xdr:cNvPr id="81" name="CuadroTexto 80">
          <a:extLst>
            <a:ext uri="{FF2B5EF4-FFF2-40B4-BE49-F238E27FC236}">
              <a16:creationId xmlns:a16="http://schemas.microsoft.com/office/drawing/2014/main" id="{DA49EF37-F2B6-417A-AE88-7F4C756B8068}"/>
            </a:ext>
          </a:extLst>
        </xdr:cNvPr>
        <xdr:cNvSpPr txBox="1"/>
      </xdr:nvSpPr>
      <xdr:spPr>
        <a:xfrm>
          <a:off x="1866900" y="3060700"/>
          <a:ext cx="371475" cy="28257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L" sz="1100">
              <a:latin typeface="Tahoma" panose="020B0604030504040204" pitchFamily="34" charset="0"/>
              <a:ea typeface="Tahoma" panose="020B0604030504040204" pitchFamily="34" charset="0"/>
              <a:cs typeface="Tahoma" panose="020B0604030504040204" pitchFamily="34" charset="0"/>
            </a:rPr>
            <a:t>72</a:t>
          </a:r>
        </a:p>
      </xdr:txBody>
    </xdr:sp>
    <xdr:clientData/>
  </xdr:twoCellAnchor>
  <xdr:twoCellAnchor>
    <xdr:from>
      <xdr:col>4</xdr:col>
      <xdr:colOff>41275</xdr:colOff>
      <xdr:row>15</xdr:row>
      <xdr:rowOff>114300</xdr:rowOff>
    </xdr:from>
    <xdr:to>
      <xdr:col>4</xdr:col>
      <xdr:colOff>412750</xdr:colOff>
      <xdr:row>17</xdr:row>
      <xdr:rowOff>28576</xdr:rowOff>
    </xdr:to>
    <xdr:sp macro="" textlink="">
      <xdr:nvSpPr>
        <xdr:cNvPr id="82" name="CuadroTexto 81">
          <a:extLst>
            <a:ext uri="{FF2B5EF4-FFF2-40B4-BE49-F238E27FC236}">
              <a16:creationId xmlns:a16="http://schemas.microsoft.com/office/drawing/2014/main" id="{C7E19E37-2BB7-4DD0-AB22-91608D4E1ABA}"/>
            </a:ext>
          </a:extLst>
        </xdr:cNvPr>
        <xdr:cNvSpPr txBox="1"/>
      </xdr:nvSpPr>
      <xdr:spPr>
        <a:xfrm>
          <a:off x="2352675" y="3060700"/>
          <a:ext cx="371475" cy="28257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L" sz="1100">
              <a:latin typeface="Tahoma" panose="020B0604030504040204" pitchFamily="34" charset="0"/>
              <a:ea typeface="Tahoma" panose="020B0604030504040204" pitchFamily="34" charset="0"/>
              <a:cs typeface="Tahoma" panose="020B0604030504040204" pitchFamily="34" charset="0"/>
            </a:rPr>
            <a:t>63</a:t>
          </a:r>
        </a:p>
      </xdr:txBody>
    </xdr:sp>
    <xdr:clientData/>
  </xdr:twoCellAnchor>
  <xdr:twoCellAnchor>
    <xdr:from>
      <xdr:col>1</xdr:col>
      <xdr:colOff>209550</xdr:colOff>
      <xdr:row>10</xdr:row>
      <xdr:rowOff>85726</xdr:rowOff>
    </xdr:from>
    <xdr:to>
      <xdr:col>1</xdr:col>
      <xdr:colOff>581025</xdr:colOff>
      <xdr:row>12</xdr:row>
      <xdr:rowOff>2</xdr:rowOff>
    </xdr:to>
    <xdr:sp macro="" textlink="">
      <xdr:nvSpPr>
        <xdr:cNvPr id="83" name="CuadroTexto 82">
          <a:extLst>
            <a:ext uri="{FF2B5EF4-FFF2-40B4-BE49-F238E27FC236}">
              <a16:creationId xmlns:a16="http://schemas.microsoft.com/office/drawing/2014/main" id="{BA2CBCBA-659E-4D93-B924-962A18BCC409}"/>
            </a:ext>
          </a:extLst>
        </xdr:cNvPr>
        <xdr:cNvSpPr txBox="1"/>
      </xdr:nvSpPr>
      <xdr:spPr>
        <a:xfrm>
          <a:off x="781050" y="2111376"/>
          <a:ext cx="371475" cy="28257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L" sz="1100">
              <a:latin typeface="Tahoma" panose="020B0604030504040204" pitchFamily="34" charset="0"/>
              <a:ea typeface="Tahoma" panose="020B0604030504040204" pitchFamily="34" charset="0"/>
              <a:cs typeface="Tahoma" panose="020B0604030504040204" pitchFamily="34" charset="0"/>
            </a:rPr>
            <a:t>14</a:t>
          </a:r>
        </a:p>
      </xdr:txBody>
    </xdr:sp>
    <xdr:clientData/>
  </xdr:twoCellAnchor>
  <xdr:twoCellAnchor>
    <xdr:from>
      <xdr:col>3</xdr:col>
      <xdr:colOff>66675</xdr:colOff>
      <xdr:row>9</xdr:row>
      <xdr:rowOff>47625</xdr:rowOff>
    </xdr:from>
    <xdr:to>
      <xdr:col>3</xdr:col>
      <xdr:colOff>390675</xdr:colOff>
      <xdr:row>12</xdr:row>
      <xdr:rowOff>171600</xdr:rowOff>
    </xdr:to>
    <xdr:grpSp>
      <xdr:nvGrpSpPr>
        <xdr:cNvPr id="84" name="Grupo 83">
          <a:extLst>
            <a:ext uri="{FF2B5EF4-FFF2-40B4-BE49-F238E27FC236}">
              <a16:creationId xmlns:a16="http://schemas.microsoft.com/office/drawing/2014/main" id="{DD4631C3-F3A1-47B3-9816-18099D949E13}"/>
            </a:ext>
          </a:extLst>
        </xdr:cNvPr>
        <xdr:cNvGrpSpPr/>
      </xdr:nvGrpSpPr>
      <xdr:grpSpPr>
        <a:xfrm>
          <a:off x="1889125" y="1889125"/>
          <a:ext cx="324000" cy="676425"/>
          <a:chOff x="1590675" y="1952625"/>
          <a:chExt cx="324000" cy="695475"/>
        </a:xfrm>
      </xdr:grpSpPr>
      <xdr:grpSp>
        <xdr:nvGrpSpPr>
          <xdr:cNvPr id="85" name="Grupo 84">
            <a:extLst>
              <a:ext uri="{FF2B5EF4-FFF2-40B4-BE49-F238E27FC236}">
                <a16:creationId xmlns:a16="http://schemas.microsoft.com/office/drawing/2014/main" id="{CA7D51E2-21AA-6C10-0140-84F06C231B8D}"/>
              </a:ext>
            </a:extLst>
          </xdr:cNvPr>
          <xdr:cNvGrpSpPr/>
        </xdr:nvGrpSpPr>
        <xdr:grpSpPr>
          <a:xfrm>
            <a:off x="1590675" y="2124076"/>
            <a:ext cx="324000" cy="524024"/>
            <a:chOff x="1524000" y="2095501"/>
            <a:chExt cx="324000" cy="524024"/>
          </a:xfrm>
        </xdr:grpSpPr>
        <xdr:sp macro="" textlink="">
          <xdr:nvSpPr>
            <xdr:cNvPr id="87" name="Elipse 86">
              <a:extLst>
                <a:ext uri="{FF2B5EF4-FFF2-40B4-BE49-F238E27FC236}">
                  <a16:creationId xmlns:a16="http://schemas.microsoft.com/office/drawing/2014/main" id="{A4436697-CF8C-E12C-89C4-28AF5D54B31B}"/>
                </a:ext>
              </a:extLst>
            </xdr:cNvPr>
            <xdr:cNvSpPr/>
          </xdr:nvSpPr>
          <xdr:spPr>
            <a:xfrm>
              <a:off x="1524000" y="2295525"/>
              <a:ext cx="324000" cy="324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L" sz="1100"/>
            </a:p>
          </xdr:txBody>
        </xdr:sp>
        <xdr:sp macro="" textlink="">
          <xdr:nvSpPr>
            <xdr:cNvPr id="88" name="Rectángulo redondeado 29">
              <a:extLst>
                <a:ext uri="{FF2B5EF4-FFF2-40B4-BE49-F238E27FC236}">
                  <a16:creationId xmlns:a16="http://schemas.microsoft.com/office/drawing/2014/main" id="{CFC71506-C072-F9DA-BE23-EED5BCE368C4}"/>
                </a:ext>
              </a:extLst>
            </xdr:cNvPr>
            <xdr:cNvSpPr/>
          </xdr:nvSpPr>
          <xdr:spPr>
            <a:xfrm>
              <a:off x="1638300" y="2095501"/>
              <a:ext cx="85725" cy="304800"/>
            </a:xfrm>
            <a:prstGeom prst="roundRect">
              <a:avLst>
                <a:gd name="adj" fmla="val 50000"/>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L" sz="1100"/>
            </a:p>
          </xdr:txBody>
        </xdr:sp>
        <xdr:sp macro="" textlink="">
          <xdr:nvSpPr>
            <xdr:cNvPr id="89" name="Rectángulo redondeado 30">
              <a:extLst>
                <a:ext uri="{FF2B5EF4-FFF2-40B4-BE49-F238E27FC236}">
                  <a16:creationId xmlns:a16="http://schemas.microsoft.com/office/drawing/2014/main" id="{99F0AC71-4CE5-7E84-178C-BCD58B0A3DE5}"/>
                </a:ext>
              </a:extLst>
            </xdr:cNvPr>
            <xdr:cNvSpPr/>
          </xdr:nvSpPr>
          <xdr:spPr>
            <a:xfrm>
              <a:off x="1571625" y="2162176"/>
              <a:ext cx="216000" cy="45719"/>
            </a:xfrm>
            <a:prstGeom prst="roundRect">
              <a:avLst>
                <a:gd name="adj" fmla="val 50000"/>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L" sz="1100"/>
            </a:p>
          </xdr:txBody>
        </xdr:sp>
      </xdr:grpSp>
      <xdr:cxnSp macro="">
        <xdr:nvCxnSpPr>
          <xdr:cNvPr id="86" name="Conector recto 85">
            <a:extLst>
              <a:ext uri="{FF2B5EF4-FFF2-40B4-BE49-F238E27FC236}">
                <a16:creationId xmlns:a16="http://schemas.microsoft.com/office/drawing/2014/main" id="{C7BAD328-6A46-AA3E-0764-EBF6960B1CA3}"/>
              </a:ext>
            </a:extLst>
          </xdr:cNvPr>
          <xdr:cNvCxnSpPr/>
        </xdr:nvCxnSpPr>
        <xdr:spPr>
          <a:xfrm>
            <a:off x="1743075" y="1952625"/>
            <a:ext cx="0" cy="342900"/>
          </a:xfrm>
          <a:prstGeom prst="line">
            <a:avLst/>
          </a:prstGeom>
        </xdr:spPr>
        <xdr:style>
          <a:lnRef idx="1">
            <a:schemeClr val="dk1"/>
          </a:lnRef>
          <a:fillRef idx="0">
            <a:schemeClr val="dk1"/>
          </a:fillRef>
          <a:effectRef idx="0">
            <a:schemeClr val="dk1"/>
          </a:effectRef>
          <a:fontRef idx="minor">
            <a:schemeClr val="tx1"/>
          </a:fontRef>
        </xdr:style>
      </xdr:cxnSp>
    </xdr:grpSp>
    <xdr:clientData/>
  </xdr:twoCellAnchor>
  <xdr:twoCellAnchor>
    <xdr:from>
      <xdr:col>4</xdr:col>
      <xdr:colOff>76200</xdr:colOff>
      <xdr:row>9</xdr:row>
      <xdr:rowOff>47625</xdr:rowOff>
    </xdr:from>
    <xdr:to>
      <xdr:col>4</xdr:col>
      <xdr:colOff>400200</xdr:colOff>
      <xdr:row>12</xdr:row>
      <xdr:rowOff>171600</xdr:rowOff>
    </xdr:to>
    <xdr:grpSp>
      <xdr:nvGrpSpPr>
        <xdr:cNvPr id="90" name="Grupo 89">
          <a:extLst>
            <a:ext uri="{FF2B5EF4-FFF2-40B4-BE49-F238E27FC236}">
              <a16:creationId xmlns:a16="http://schemas.microsoft.com/office/drawing/2014/main" id="{C3E8F772-C6AF-4BA0-BA05-CA3F168BE657}"/>
            </a:ext>
          </a:extLst>
        </xdr:cNvPr>
        <xdr:cNvGrpSpPr/>
      </xdr:nvGrpSpPr>
      <xdr:grpSpPr>
        <a:xfrm>
          <a:off x="2387600" y="1889125"/>
          <a:ext cx="324000" cy="676425"/>
          <a:chOff x="1590675" y="1952625"/>
          <a:chExt cx="324000" cy="695475"/>
        </a:xfrm>
      </xdr:grpSpPr>
      <xdr:grpSp>
        <xdr:nvGrpSpPr>
          <xdr:cNvPr id="91" name="Grupo 90">
            <a:extLst>
              <a:ext uri="{FF2B5EF4-FFF2-40B4-BE49-F238E27FC236}">
                <a16:creationId xmlns:a16="http://schemas.microsoft.com/office/drawing/2014/main" id="{FF7B1D2C-0E29-BE77-8108-819F240F6267}"/>
              </a:ext>
            </a:extLst>
          </xdr:cNvPr>
          <xdr:cNvGrpSpPr/>
        </xdr:nvGrpSpPr>
        <xdr:grpSpPr>
          <a:xfrm>
            <a:off x="1590675" y="2124076"/>
            <a:ext cx="324000" cy="524024"/>
            <a:chOff x="1524000" y="2095501"/>
            <a:chExt cx="324000" cy="524024"/>
          </a:xfrm>
        </xdr:grpSpPr>
        <xdr:sp macro="" textlink="">
          <xdr:nvSpPr>
            <xdr:cNvPr id="93" name="Elipse 92">
              <a:extLst>
                <a:ext uri="{FF2B5EF4-FFF2-40B4-BE49-F238E27FC236}">
                  <a16:creationId xmlns:a16="http://schemas.microsoft.com/office/drawing/2014/main" id="{615E44D9-43FF-C559-6BFE-2EF7A2DC73CD}"/>
                </a:ext>
              </a:extLst>
            </xdr:cNvPr>
            <xdr:cNvSpPr/>
          </xdr:nvSpPr>
          <xdr:spPr>
            <a:xfrm>
              <a:off x="1524000" y="2295525"/>
              <a:ext cx="324000" cy="324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L" sz="1100"/>
            </a:p>
          </xdr:txBody>
        </xdr:sp>
        <xdr:sp macro="" textlink="">
          <xdr:nvSpPr>
            <xdr:cNvPr id="94" name="Rectángulo redondeado 35">
              <a:extLst>
                <a:ext uri="{FF2B5EF4-FFF2-40B4-BE49-F238E27FC236}">
                  <a16:creationId xmlns:a16="http://schemas.microsoft.com/office/drawing/2014/main" id="{E04B5B72-AAD4-CADB-F315-CEC209F5F3FD}"/>
                </a:ext>
              </a:extLst>
            </xdr:cNvPr>
            <xdr:cNvSpPr/>
          </xdr:nvSpPr>
          <xdr:spPr>
            <a:xfrm>
              <a:off x="1638300" y="2095501"/>
              <a:ext cx="85725" cy="304800"/>
            </a:xfrm>
            <a:prstGeom prst="roundRect">
              <a:avLst>
                <a:gd name="adj" fmla="val 50000"/>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L" sz="1100"/>
            </a:p>
          </xdr:txBody>
        </xdr:sp>
        <xdr:sp macro="" textlink="">
          <xdr:nvSpPr>
            <xdr:cNvPr id="95" name="Rectángulo redondeado 36">
              <a:extLst>
                <a:ext uri="{FF2B5EF4-FFF2-40B4-BE49-F238E27FC236}">
                  <a16:creationId xmlns:a16="http://schemas.microsoft.com/office/drawing/2014/main" id="{CC8D58F3-444D-420D-FF1F-4547D82FF902}"/>
                </a:ext>
              </a:extLst>
            </xdr:cNvPr>
            <xdr:cNvSpPr/>
          </xdr:nvSpPr>
          <xdr:spPr>
            <a:xfrm>
              <a:off x="1571625" y="2162176"/>
              <a:ext cx="216000" cy="45719"/>
            </a:xfrm>
            <a:prstGeom prst="roundRect">
              <a:avLst>
                <a:gd name="adj" fmla="val 50000"/>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L" sz="1100"/>
            </a:p>
          </xdr:txBody>
        </xdr:sp>
      </xdr:grpSp>
      <xdr:cxnSp macro="">
        <xdr:nvCxnSpPr>
          <xdr:cNvPr id="92" name="Conector recto 91">
            <a:extLst>
              <a:ext uri="{FF2B5EF4-FFF2-40B4-BE49-F238E27FC236}">
                <a16:creationId xmlns:a16="http://schemas.microsoft.com/office/drawing/2014/main" id="{0FF89785-0E1F-50A3-099C-4F0196320F4C}"/>
              </a:ext>
            </a:extLst>
          </xdr:cNvPr>
          <xdr:cNvCxnSpPr/>
        </xdr:nvCxnSpPr>
        <xdr:spPr>
          <a:xfrm>
            <a:off x="1743075" y="1952625"/>
            <a:ext cx="0" cy="342900"/>
          </a:xfrm>
          <a:prstGeom prst="line">
            <a:avLst/>
          </a:prstGeom>
        </xdr:spPr>
        <xdr:style>
          <a:lnRef idx="1">
            <a:schemeClr val="dk1"/>
          </a:lnRef>
          <a:fillRef idx="0">
            <a:schemeClr val="dk1"/>
          </a:fillRef>
          <a:effectRef idx="0">
            <a:schemeClr val="dk1"/>
          </a:effectRef>
          <a:fontRef idx="minor">
            <a:schemeClr val="tx1"/>
          </a:fontRef>
        </xdr:style>
      </xdr:cxnSp>
    </xdr:grpSp>
    <xdr:clientData/>
  </xdr:twoCellAnchor>
  <xdr:twoCellAnchor>
    <xdr:from>
      <xdr:col>5</xdr:col>
      <xdr:colOff>76200</xdr:colOff>
      <xdr:row>9</xdr:row>
      <xdr:rowOff>47625</xdr:rowOff>
    </xdr:from>
    <xdr:to>
      <xdr:col>5</xdr:col>
      <xdr:colOff>400200</xdr:colOff>
      <xdr:row>12</xdr:row>
      <xdr:rowOff>171600</xdr:rowOff>
    </xdr:to>
    <xdr:grpSp>
      <xdr:nvGrpSpPr>
        <xdr:cNvPr id="96" name="Grupo 95">
          <a:extLst>
            <a:ext uri="{FF2B5EF4-FFF2-40B4-BE49-F238E27FC236}">
              <a16:creationId xmlns:a16="http://schemas.microsoft.com/office/drawing/2014/main" id="{0F257562-295D-4AE2-902F-9104FC60A900}"/>
            </a:ext>
          </a:extLst>
        </xdr:cNvPr>
        <xdr:cNvGrpSpPr/>
      </xdr:nvGrpSpPr>
      <xdr:grpSpPr>
        <a:xfrm>
          <a:off x="2876550" y="1889125"/>
          <a:ext cx="324000" cy="676425"/>
          <a:chOff x="1590675" y="1952625"/>
          <a:chExt cx="324000" cy="695475"/>
        </a:xfrm>
      </xdr:grpSpPr>
      <xdr:grpSp>
        <xdr:nvGrpSpPr>
          <xdr:cNvPr id="97" name="Grupo 96">
            <a:extLst>
              <a:ext uri="{FF2B5EF4-FFF2-40B4-BE49-F238E27FC236}">
                <a16:creationId xmlns:a16="http://schemas.microsoft.com/office/drawing/2014/main" id="{E68FB4C5-AA22-C7C3-E603-39220089AA09}"/>
              </a:ext>
            </a:extLst>
          </xdr:cNvPr>
          <xdr:cNvGrpSpPr/>
        </xdr:nvGrpSpPr>
        <xdr:grpSpPr>
          <a:xfrm>
            <a:off x="1590675" y="2124076"/>
            <a:ext cx="324000" cy="524024"/>
            <a:chOff x="1524000" y="2095501"/>
            <a:chExt cx="324000" cy="524024"/>
          </a:xfrm>
        </xdr:grpSpPr>
        <xdr:sp macro="" textlink="">
          <xdr:nvSpPr>
            <xdr:cNvPr id="99" name="Elipse 98">
              <a:extLst>
                <a:ext uri="{FF2B5EF4-FFF2-40B4-BE49-F238E27FC236}">
                  <a16:creationId xmlns:a16="http://schemas.microsoft.com/office/drawing/2014/main" id="{F0126D2B-8B88-9FFF-4A88-DDFF78734A5D}"/>
                </a:ext>
              </a:extLst>
            </xdr:cNvPr>
            <xdr:cNvSpPr/>
          </xdr:nvSpPr>
          <xdr:spPr>
            <a:xfrm>
              <a:off x="1524000" y="2295525"/>
              <a:ext cx="324000" cy="324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L" sz="1100"/>
            </a:p>
          </xdr:txBody>
        </xdr:sp>
        <xdr:sp macro="" textlink="">
          <xdr:nvSpPr>
            <xdr:cNvPr id="100" name="Rectángulo redondeado 41">
              <a:extLst>
                <a:ext uri="{FF2B5EF4-FFF2-40B4-BE49-F238E27FC236}">
                  <a16:creationId xmlns:a16="http://schemas.microsoft.com/office/drawing/2014/main" id="{FA47D3C5-09C3-B52C-2ACC-8004552F556D}"/>
                </a:ext>
              </a:extLst>
            </xdr:cNvPr>
            <xdr:cNvSpPr/>
          </xdr:nvSpPr>
          <xdr:spPr>
            <a:xfrm>
              <a:off x="1638300" y="2095501"/>
              <a:ext cx="85725" cy="304800"/>
            </a:xfrm>
            <a:prstGeom prst="roundRect">
              <a:avLst>
                <a:gd name="adj" fmla="val 50000"/>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L" sz="1100"/>
            </a:p>
          </xdr:txBody>
        </xdr:sp>
        <xdr:sp macro="" textlink="">
          <xdr:nvSpPr>
            <xdr:cNvPr id="101" name="Rectángulo redondeado 42">
              <a:extLst>
                <a:ext uri="{FF2B5EF4-FFF2-40B4-BE49-F238E27FC236}">
                  <a16:creationId xmlns:a16="http://schemas.microsoft.com/office/drawing/2014/main" id="{447B69AF-DCD9-03E7-8BFB-D68AB5F06665}"/>
                </a:ext>
              </a:extLst>
            </xdr:cNvPr>
            <xdr:cNvSpPr/>
          </xdr:nvSpPr>
          <xdr:spPr>
            <a:xfrm>
              <a:off x="1571625" y="2162176"/>
              <a:ext cx="216000" cy="45719"/>
            </a:xfrm>
            <a:prstGeom prst="roundRect">
              <a:avLst>
                <a:gd name="adj" fmla="val 50000"/>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L" sz="1100"/>
            </a:p>
          </xdr:txBody>
        </xdr:sp>
      </xdr:grpSp>
      <xdr:cxnSp macro="">
        <xdr:nvCxnSpPr>
          <xdr:cNvPr id="98" name="Conector recto 97">
            <a:extLst>
              <a:ext uri="{FF2B5EF4-FFF2-40B4-BE49-F238E27FC236}">
                <a16:creationId xmlns:a16="http://schemas.microsoft.com/office/drawing/2014/main" id="{72054919-40BF-8E1C-3165-DD0C7F4C95E6}"/>
              </a:ext>
            </a:extLst>
          </xdr:cNvPr>
          <xdr:cNvCxnSpPr/>
        </xdr:nvCxnSpPr>
        <xdr:spPr>
          <a:xfrm>
            <a:off x="1743075" y="1952625"/>
            <a:ext cx="0" cy="342900"/>
          </a:xfrm>
          <a:prstGeom prst="line">
            <a:avLst/>
          </a:prstGeom>
        </xdr:spPr>
        <xdr:style>
          <a:lnRef idx="1">
            <a:schemeClr val="dk1"/>
          </a:lnRef>
          <a:fillRef idx="0">
            <a:schemeClr val="dk1"/>
          </a:fillRef>
          <a:effectRef idx="0">
            <a:schemeClr val="dk1"/>
          </a:effectRef>
          <a:fontRef idx="minor">
            <a:schemeClr val="tx1"/>
          </a:fontRef>
        </xdr:style>
      </xdr:cxnSp>
    </xdr:grpSp>
    <xdr:clientData/>
  </xdr:twoCellAnchor>
  <xdr:twoCellAnchor>
    <xdr:from>
      <xdr:col>6</xdr:col>
      <xdr:colOff>85725</xdr:colOff>
      <xdr:row>14</xdr:row>
      <xdr:rowOff>19051</xdr:rowOff>
    </xdr:from>
    <xdr:to>
      <xdr:col>6</xdr:col>
      <xdr:colOff>409725</xdr:colOff>
      <xdr:row>16</xdr:row>
      <xdr:rowOff>162075</xdr:rowOff>
    </xdr:to>
    <xdr:grpSp>
      <xdr:nvGrpSpPr>
        <xdr:cNvPr id="102" name="Grupo 101">
          <a:extLst>
            <a:ext uri="{FF2B5EF4-FFF2-40B4-BE49-F238E27FC236}">
              <a16:creationId xmlns:a16="http://schemas.microsoft.com/office/drawing/2014/main" id="{E6F79D5F-1D6C-43C6-9058-7051ACBF189B}"/>
            </a:ext>
          </a:extLst>
        </xdr:cNvPr>
        <xdr:cNvGrpSpPr/>
      </xdr:nvGrpSpPr>
      <xdr:grpSpPr>
        <a:xfrm>
          <a:off x="3375025" y="2781301"/>
          <a:ext cx="324000" cy="511324"/>
          <a:chOff x="1524000" y="2095501"/>
          <a:chExt cx="324000" cy="524024"/>
        </a:xfrm>
      </xdr:grpSpPr>
      <xdr:sp macro="" textlink="">
        <xdr:nvSpPr>
          <xdr:cNvPr id="103" name="Elipse 102">
            <a:extLst>
              <a:ext uri="{FF2B5EF4-FFF2-40B4-BE49-F238E27FC236}">
                <a16:creationId xmlns:a16="http://schemas.microsoft.com/office/drawing/2014/main" id="{6AC244D2-523A-A629-8544-9C6A7F72020B}"/>
              </a:ext>
            </a:extLst>
          </xdr:cNvPr>
          <xdr:cNvSpPr/>
        </xdr:nvSpPr>
        <xdr:spPr>
          <a:xfrm>
            <a:off x="1524000" y="2295525"/>
            <a:ext cx="324000" cy="324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L" sz="1100"/>
          </a:p>
        </xdr:txBody>
      </xdr:sp>
      <xdr:sp macro="" textlink="">
        <xdr:nvSpPr>
          <xdr:cNvPr id="104" name="Rectángulo redondeado 48">
            <a:extLst>
              <a:ext uri="{FF2B5EF4-FFF2-40B4-BE49-F238E27FC236}">
                <a16:creationId xmlns:a16="http://schemas.microsoft.com/office/drawing/2014/main" id="{28FD5701-6983-7A0A-319B-6D296266A43D}"/>
              </a:ext>
            </a:extLst>
          </xdr:cNvPr>
          <xdr:cNvSpPr/>
        </xdr:nvSpPr>
        <xdr:spPr>
          <a:xfrm>
            <a:off x="1638300" y="2095501"/>
            <a:ext cx="85725" cy="304800"/>
          </a:xfrm>
          <a:prstGeom prst="roundRect">
            <a:avLst>
              <a:gd name="adj" fmla="val 50000"/>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L" sz="1100"/>
          </a:p>
        </xdr:txBody>
      </xdr:sp>
      <xdr:sp macro="" textlink="">
        <xdr:nvSpPr>
          <xdr:cNvPr id="105" name="Rectángulo redondeado 49">
            <a:extLst>
              <a:ext uri="{FF2B5EF4-FFF2-40B4-BE49-F238E27FC236}">
                <a16:creationId xmlns:a16="http://schemas.microsoft.com/office/drawing/2014/main" id="{8DBC6E55-BFE1-9C71-509A-C1FD76FC0F3F}"/>
              </a:ext>
            </a:extLst>
          </xdr:cNvPr>
          <xdr:cNvSpPr/>
        </xdr:nvSpPr>
        <xdr:spPr>
          <a:xfrm>
            <a:off x="1571625" y="2162176"/>
            <a:ext cx="216000" cy="45719"/>
          </a:xfrm>
          <a:prstGeom prst="roundRect">
            <a:avLst>
              <a:gd name="adj" fmla="val 50000"/>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L" sz="1100"/>
          </a:p>
        </xdr:txBody>
      </xdr:sp>
    </xdr:grpSp>
    <xdr:clientData/>
  </xdr:twoCellAnchor>
  <xdr:twoCellAnchor>
    <xdr:from>
      <xdr:col>5</xdr:col>
      <xdr:colOff>447675</xdr:colOff>
      <xdr:row>16</xdr:row>
      <xdr:rowOff>171450</xdr:rowOff>
    </xdr:from>
    <xdr:to>
      <xdr:col>12</xdr:col>
      <xdr:colOff>0</xdr:colOff>
      <xdr:row>16</xdr:row>
      <xdr:rowOff>171451</xdr:rowOff>
    </xdr:to>
    <xdr:cxnSp macro="">
      <xdr:nvCxnSpPr>
        <xdr:cNvPr id="106" name="Conector recto 105">
          <a:extLst>
            <a:ext uri="{FF2B5EF4-FFF2-40B4-BE49-F238E27FC236}">
              <a16:creationId xmlns:a16="http://schemas.microsoft.com/office/drawing/2014/main" id="{FFE153E2-2344-45BC-A932-90797BF04F78}"/>
            </a:ext>
          </a:extLst>
        </xdr:cNvPr>
        <xdr:cNvCxnSpPr/>
      </xdr:nvCxnSpPr>
      <xdr:spPr>
        <a:xfrm flipV="1">
          <a:off x="3248025" y="3302000"/>
          <a:ext cx="2974975" cy="1"/>
        </a:xfrm>
        <a:prstGeom prst="line">
          <a:avLst/>
        </a:prstGeom>
        <a:ln>
          <a:prstDash val="dash"/>
        </a:ln>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81915</xdr:colOff>
      <xdr:row>14</xdr:row>
      <xdr:rowOff>28576</xdr:rowOff>
    </xdr:from>
    <xdr:to>
      <xdr:col>7</xdr:col>
      <xdr:colOff>405915</xdr:colOff>
      <xdr:row>16</xdr:row>
      <xdr:rowOff>171600</xdr:rowOff>
    </xdr:to>
    <xdr:grpSp>
      <xdr:nvGrpSpPr>
        <xdr:cNvPr id="107" name="Grupo 106">
          <a:extLst>
            <a:ext uri="{FF2B5EF4-FFF2-40B4-BE49-F238E27FC236}">
              <a16:creationId xmlns:a16="http://schemas.microsoft.com/office/drawing/2014/main" id="{E2E7211F-1DA9-426C-A32B-513152FCC762}"/>
            </a:ext>
          </a:extLst>
        </xdr:cNvPr>
        <xdr:cNvGrpSpPr/>
      </xdr:nvGrpSpPr>
      <xdr:grpSpPr>
        <a:xfrm>
          <a:off x="3860165" y="2790826"/>
          <a:ext cx="324000" cy="511324"/>
          <a:chOff x="1524000" y="2095501"/>
          <a:chExt cx="324000" cy="524024"/>
        </a:xfrm>
      </xdr:grpSpPr>
      <xdr:sp macro="" textlink="">
        <xdr:nvSpPr>
          <xdr:cNvPr id="108" name="Elipse 107">
            <a:extLst>
              <a:ext uri="{FF2B5EF4-FFF2-40B4-BE49-F238E27FC236}">
                <a16:creationId xmlns:a16="http://schemas.microsoft.com/office/drawing/2014/main" id="{BB53A194-A309-DFE6-C037-6072992BE763}"/>
              </a:ext>
            </a:extLst>
          </xdr:cNvPr>
          <xdr:cNvSpPr/>
        </xdr:nvSpPr>
        <xdr:spPr>
          <a:xfrm>
            <a:off x="1524000" y="2295525"/>
            <a:ext cx="324000" cy="324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L" sz="1100"/>
          </a:p>
        </xdr:txBody>
      </xdr:sp>
      <xdr:sp macro="" textlink="">
        <xdr:nvSpPr>
          <xdr:cNvPr id="109" name="Rectángulo redondeado 54">
            <a:extLst>
              <a:ext uri="{FF2B5EF4-FFF2-40B4-BE49-F238E27FC236}">
                <a16:creationId xmlns:a16="http://schemas.microsoft.com/office/drawing/2014/main" id="{8ED09B36-85C5-E366-5561-220917633672}"/>
              </a:ext>
            </a:extLst>
          </xdr:cNvPr>
          <xdr:cNvSpPr/>
        </xdr:nvSpPr>
        <xdr:spPr>
          <a:xfrm>
            <a:off x="1638300" y="2095501"/>
            <a:ext cx="85725" cy="304800"/>
          </a:xfrm>
          <a:prstGeom prst="roundRect">
            <a:avLst>
              <a:gd name="adj" fmla="val 50000"/>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L" sz="1100"/>
          </a:p>
        </xdr:txBody>
      </xdr:sp>
      <xdr:sp macro="" textlink="">
        <xdr:nvSpPr>
          <xdr:cNvPr id="110" name="Rectángulo redondeado 55">
            <a:extLst>
              <a:ext uri="{FF2B5EF4-FFF2-40B4-BE49-F238E27FC236}">
                <a16:creationId xmlns:a16="http://schemas.microsoft.com/office/drawing/2014/main" id="{76970294-1EB6-3BA3-7129-84EE4D2322B2}"/>
              </a:ext>
            </a:extLst>
          </xdr:cNvPr>
          <xdr:cNvSpPr/>
        </xdr:nvSpPr>
        <xdr:spPr>
          <a:xfrm>
            <a:off x="1571625" y="2162176"/>
            <a:ext cx="216000" cy="45719"/>
          </a:xfrm>
          <a:prstGeom prst="roundRect">
            <a:avLst>
              <a:gd name="adj" fmla="val 50000"/>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L" sz="1100"/>
          </a:p>
        </xdr:txBody>
      </xdr:sp>
    </xdr:grpSp>
    <xdr:clientData/>
  </xdr:twoCellAnchor>
  <xdr:twoCellAnchor>
    <xdr:from>
      <xdr:col>8</xdr:col>
      <xdr:colOff>78105</xdr:colOff>
      <xdr:row>14</xdr:row>
      <xdr:rowOff>19051</xdr:rowOff>
    </xdr:from>
    <xdr:to>
      <xdr:col>8</xdr:col>
      <xdr:colOff>402105</xdr:colOff>
      <xdr:row>16</xdr:row>
      <xdr:rowOff>162075</xdr:rowOff>
    </xdr:to>
    <xdr:grpSp>
      <xdr:nvGrpSpPr>
        <xdr:cNvPr id="111" name="Grupo 110">
          <a:extLst>
            <a:ext uri="{FF2B5EF4-FFF2-40B4-BE49-F238E27FC236}">
              <a16:creationId xmlns:a16="http://schemas.microsoft.com/office/drawing/2014/main" id="{216214DE-F222-4D2D-ABF2-61CD07490A56}"/>
            </a:ext>
          </a:extLst>
        </xdr:cNvPr>
        <xdr:cNvGrpSpPr/>
      </xdr:nvGrpSpPr>
      <xdr:grpSpPr>
        <a:xfrm>
          <a:off x="4345305" y="2781301"/>
          <a:ext cx="324000" cy="511324"/>
          <a:chOff x="1524000" y="2095501"/>
          <a:chExt cx="324000" cy="524024"/>
        </a:xfrm>
      </xdr:grpSpPr>
      <xdr:sp macro="" textlink="">
        <xdr:nvSpPr>
          <xdr:cNvPr id="112" name="Elipse 111">
            <a:extLst>
              <a:ext uri="{FF2B5EF4-FFF2-40B4-BE49-F238E27FC236}">
                <a16:creationId xmlns:a16="http://schemas.microsoft.com/office/drawing/2014/main" id="{B169AC2D-3AF2-F3E4-3211-2ECEBA3292B0}"/>
              </a:ext>
            </a:extLst>
          </xdr:cNvPr>
          <xdr:cNvSpPr/>
        </xdr:nvSpPr>
        <xdr:spPr>
          <a:xfrm>
            <a:off x="1524000" y="2295525"/>
            <a:ext cx="324000" cy="324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L" sz="1100"/>
          </a:p>
        </xdr:txBody>
      </xdr:sp>
      <xdr:sp macro="" textlink="">
        <xdr:nvSpPr>
          <xdr:cNvPr id="113" name="Rectángulo redondeado 58">
            <a:extLst>
              <a:ext uri="{FF2B5EF4-FFF2-40B4-BE49-F238E27FC236}">
                <a16:creationId xmlns:a16="http://schemas.microsoft.com/office/drawing/2014/main" id="{7C442104-5A5B-1623-6261-52DBBFD71384}"/>
              </a:ext>
            </a:extLst>
          </xdr:cNvPr>
          <xdr:cNvSpPr/>
        </xdr:nvSpPr>
        <xdr:spPr>
          <a:xfrm>
            <a:off x="1638300" y="2095501"/>
            <a:ext cx="85725" cy="304800"/>
          </a:xfrm>
          <a:prstGeom prst="roundRect">
            <a:avLst>
              <a:gd name="adj" fmla="val 50000"/>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L" sz="1100"/>
          </a:p>
        </xdr:txBody>
      </xdr:sp>
      <xdr:sp macro="" textlink="">
        <xdr:nvSpPr>
          <xdr:cNvPr id="114" name="Rectángulo redondeado 59">
            <a:extLst>
              <a:ext uri="{FF2B5EF4-FFF2-40B4-BE49-F238E27FC236}">
                <a16:creationId xmlns:a16="http://schemas.microsoft.com/office/drawing/2014/main" id="{D6246258-7720-BBAC-E2F4-3F16A8A8C028}"/>
              </a:ext>
            </a:extLst>
          </xdr:cNvPr>
          <xdr:cNvSpPr/>
        </xdr:nvSpPr>
        <xdr:spPr>
          <a:xfrm>
            <a:off x="1571625" y="2162176"/>
            <a:ext cx="216000" cy="45719"/>
          </a:xfrm>
          <a:prstGeom prst="roundRect">
            <a:avLst>
              <a:gd name="adj" fmla="val 50000"/>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L" sz="1100"/>
          </a:p>
        </xdr:txBody>
      </xdr:sp>
    </xdr:grpSp>
    <xdr:clientData/>
  </xdr:twoCellAnchor>
  <xdr:twoCellAnchor>
    <xdr:from>
      <xdr:col>9</xdr:col>
      <xdr:colOff>74295</xdr:colOff>
      <xdr:row>14</xdr:row>
      <xdr:rowOff>9526</xdr:rowOff>
    </xdr:from>
    <xdr:to>
      <xdr:col>9</xdr:col>
      <xdr:colOff>398295</xdr:colOff>
      <xdr:row>16</xdr:row>
      <xdr:rowOff>152550</xdr:rowOff>
    </xdr:to>
    <xdr:grpSp>
      <xdr:nvGrpSpPr>
        <xdr:cNvPr id="115" name="Grupo 114">
          <a:extLst>
            <a:ext uri="{FF2B5EF4-FFF2-40B4-BE49-F238E27FC236}">
              <a16:creationId xmlns:a16="http://schemas.microsoft.com/office/drawing/2014/main" id="{CDDE6A38-C451-49D2-A44A-15503CE2E2CC}"/>
            </a:ext>
          </a:extLst>
        </xdr:cNvPr>
        <xdr:cNvGrpSpPr/>
      </xdr:nvGrpSpPr>
      <xdr:grpSpPr>
        <a:xfrm>
          <a:off x="4830445" y="2771776"/>
          <a:ext cx="324000" cy="511324"/>
          <a:chOff x="1524000" y="2095501"/>
          <a:chExt cx="324000" cy="524024"/>
        </a:xfrm>
      </xdr:grpSpPr>
      <xdr:sp macro="" textlink="">
        <xdr:nvSpPr>
          <xdr:cNvPr id="116" name="Elipse 115">
            <a:extLst>
              <a:ext uri="{FF2B5EF4-FFF2-40B4-BE49-F238E27FC236}">
                <a16:creationId xmlns:a16="http://schemas.microsoft.com/office/drawing/2014/main" id="{F81CDDAD-1736-8C50-E93C-282751887717}"/>
              </a:ext>
            </a:extLst>
          </xdr:cNvPr>
          <xdr:cNvSpPr/>
        </xdr:nvSpPr>
        <xdr:spPr>
          <a:xfrm>
            <a:off x="1524000" y="2295525"/>
            <a:ext cx="324000" cy="324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L" sz="1100"/>
          </a:p>
        </xdr:txBody>
      </xdr:sp>
      <xdr:sp macro="" textlink="">
        <xdr:nvSpPr>
          <xdr:cNvPr id="117" name="Rectángulo redondeado 62">
            <a:extLst>
              <a:ext uri="{FF2B5EF4-FFF2-40B4-BE49-F238E27FC236}">
                <a16:creationId xmlns:a16="http://schemas.microsoft.com/office/drawing/2014/main" id="{B54A0316-E109-C033-1868-3C18E776D0A0}"/>
              </a:ext>
            </a:extLst>
          </xdr:cNvPr>
          <xdr:cNvSpPr/>
        </xdr:nvSpPr>
        <xdr:spPr>
          <a:xfrm>
            <a:off x="1638300" y="2095501"/>
            <a:ext cx="85725" cy="304800"/>
          </a:xfrm>
          <a:prstGeom prst="roundRect">
            <a:avLst>
              <a:gd name="adj" fmla="val 50000"/>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L" sz="1100"/>
          </a:p>
        </xdr:txBody>
      </xdr:sp>
      <xdr:sp macro="" textlink="">
        <xdr:nvSpPr>
          <xdr:cNvPr id="118" name="Rectángulo redondeado 63">
            <a:extLst>
              <a:ext uri="{FF2B5EF4-FFF2-40B4-BE49-F238E27FC236}">
                <a16:creationId xmlns:a16="http://schemas.microsoft.com/office/drawing/2014/main" id="{2A5C21D6-BEC7-C1F1-2384-3B3203D63F8E}"/>
              </a:ext>
            </a:extLst>
          </xdr:cNvPr>
          <xdr:cNvSpPr/>
        </xdr:nvSpPr>
        <xdr:spPr>
          <a:xfrm>
            <a:off x="1571625" y="2162176"/>
            <a:ext cx="216000" cy="45719"/>
          </a:xfrm>
          <a:prstGeom prst="roundRect">
            <a:avLst>
              <a:gd name="adj" fmla="val 50000"/>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L" sz="1100"/>
          </a:p>
        </xdr:txBody>
      </xdr:sp>
    </xdr:grpSp>
    <xdr:clientData/>
  </xdr:twoCellAnchor>
  <xdr:twoCellAnchor>
    <xdr:from>
      <xdr:col>10</xdr:col>
      <xdr:colOff>70485</xdr:colOff>
      <xdr:row>14</xdr:row>
      <xdr:rowOff>19051</xdr:rowOff>
    </xdr:from>
    <xdr:to>
      <xdr:col>10</xdr:col>
      <xdr:colOff>394485</xdr:colOff>
      <xdr:row>16</xdr:row>
      <xdr:rowOff>162075</xdr:rowOff>
    </xdr:to>
    <xdr:grpSp>
      <xdr:nvGrpSpPr>
        <xdr:cNvPr id="119" name="Grupo 118">
          <a:extLst>
            <a:ext uri="{FF2B5EF4-FFF2-40B4-BE49-F238E27FC236}">
              <a16:creationId xmlns:a16="http://schemas.microsoft.com/office/drawing/2014/main" id="{85DC2C0D-03EF-4EE8-9C92-486896748D8D}"/>
            </a:ext>
          </a:extLst>
        </xdr:cNvPr>
        <xdr:cNvGrpSpPr/>
      </xdr:nvGrpSpPr>
      <xdr:grpSpPr>
        <a:xfrm>
          <a:off x="5315585" y="2781301"/>
          <a:ext cx="324000" cy="511324"/>
          <a:chOff x="1524000" y="2095501"/>
          <a:chExt cx="324000" cy="524024"/>
        </a:xfrm>
      </xdr:grpSpPr>
      <xdr:sp macro="" textlink="">
        <xdr:nvSpPr>
          <xdr:cNvPr id="120" name="Elipse 119">
            <a:extLst>
              <a:ext uri="{FF2B5EF4-FFF2-40B4-BE49-F238E27FC236}">
                <a16:creationId xmlns:a16="http://schemas.microsoft.com/office/drawing/2014/main" id="{53291369-638C-99DD-DF5F-EEB980C846DC}"/>
              </a:ext>
            </a:extLst>
          </xdr:cNvPr>
          <xdr:cNvSpPr/>
        </xdr:nvSpPr>
        <xdr:spPr>
          <a:xfrm>
            <a:off x="1524000" y="2295525"/>
            <a:ext cx="324000" cy="324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L" sz="1100"/>
          </a:p>
        </xdr:txBody>
      </xdr:sp>
      <xdr:sp macro="" textlink="">
        <xdr:nvSpPr>
          <xdr:cNvPr id="121" name="Rectángulo redondeado 66">
            <a:extLst>
              <a:ext uri="{FF2B5EF4-FFF2-40B4-BE49-F238E27FC236}">
                <a16:creationId xmlns:a16="http://schemas.microsoft.com/office/drawing/2014/main" id="{2992C592-BD3A-9585-32C2-1A8E998FB588}"/>
              </a:ext>
            </a:extLst>
          </xdr:cNvPr>
          <xdr:cNvSpPr/>
        </xdr:nvSpPr>
        <xdr:spPr>
          <a:xfrm>
            <a:off x="1638300" y="2095501"/>
            <a:ext cx="85725" cy="304800"/>
          </a:xfrm>
          <a:prstGeom prst="roundRect">
            <a:avLst>
              <a:gd name="adj" fmla="val 50000"/>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L" sz="1100"/>
          </a:p>
        </xdr:txBody>
      </xdr:sp>
      <xdr:sp macro="" textlink="">
        <xdr:nvSpPr>
          <xdr:cNvPr id="122" name="Rectángulo redondeado 67">
            <a:extLst>
              <a:ext uri="{FF2B5EF4-FFF2-40B4-BE49-F238E27FC236}">
                <a16:creationId xmlns:a16="http://schemas.microsoft.com/office/drawing/2014/main" id="{643398BC-2C33-5ACC-9B29-D636DC81A0AA}"/>
              </a:ext>
            </a:extLst>
          </xdr:cNvPr>
          <xdr:cNvSpPr/>
        </xdr:nvSpPr>
        <xdr:spPr>
          <a:xfrm>
            <a:off x="1571625" y="2162176"/>
            <a:ext cx="216000" cy="45719"/>
          </a:xfrm>
          <a:prstGeom prst="roundRect">
            <a:avLst>
              <a:gd name="adj" fmla="val 50000"/>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L" sz="1100"/>
          </a:p>
        </xdr:txBody>
      </xdr:sp>
    </xdr:grpSp>
    <xdr:clientData/>
  </xdr:twoCellAnchor>
  <xdr:twoCellAnchor>
    <xdr:from>
      <xdr:col>11</xdr:col>
      <xdr:colOff>66675</xdr:colOff>
      <xdr:row>14</xdr:row>
      <xdr:rowOff>19051</xdr:rowOff>
    </xdr:from>
    <xdr:to>
      <xdr:col>11</xdr:col>
      <xdr:colOff>390675</xdr:colOff>
      <xdr:row>16</xdr:row>
      <xdr:rowOff>162075</xdr:rowOff>
    </xdr:to>
    <xdr:grpSp>
      <xdr:nvGrpSpPr>
        <xdr:cNvPr id="123" name="Grupo 122">
          <a:extLst>
            <a:ext uri="{FF2B5EF4-FFF2-40B4-BE49-F238E27FC236}">
              <a16:creationId xmlns:a16="http://schemas.microsoft.com/office/drawing/2014/main" id="{203688A0-A35F-4F2F-8490-368D7833B679}"/>
            </a:ext>
          </a:extLst>
        </xdr:cNvPr>
        <xdr:cNvGrpSpPr/>
      </xdr:nvGrpSpPr>
      <xdr:grpSpPr>
        <a:xfrm>
          <a:off x="5800725" y="2781301"/>
          <a:ext cx="324000" cy="511324"/>
          <a:chOff x="1524000" y="2095501"/>
          <a:chExt cx="324000" cy="524024"/>
        </a:xfrm>
      </xdr:grpSpPr>
      <xdr:sp macro="" textlink="">
        <xdr:nvSpPr>
          <xdr:cNvPr id="124" name="Elipse 123">
            <a:extLst>
              <a:ext uri="{FF2B5EF4-FFF2-40B4-BE49-F238E27FC236}">
                <a16:creationId xmlns:a16="http://schemas.microsoft.com/office/drawing/2014/main" id="{2E42BBD9-93DB-813D-EDF5-E589E2A58EB9}"/>
              </a:ext>
            </a:extLst>
          </xdr:cNvPr>
          <xdr:cNvSpPr/>
        </xdr:nvSpPr>
        <xdr:spPr>
          <a:xfrm>
            <a:off x="1524000" y="2295525"/>
            <a:ext cx="324000" cy="324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L" sz="1100"/>
          </a:p>
        </xdr:txBody>
      </xdr:sp>
      <xdr:sp macro="" textlink="">
        <xdr:nvSpPr>
          <xdr:cNvPr id="125" name="Rectángulo redondeado 70">
            <a:extLst>
              <a:ext uri="{FF2B5EF4-FFF2-40B4-BE49-F238E27FC236}">
                <a16:creationId xmlns:a16="http://schemas.microsoft.com/office/drawing/2014/main" id="{EE035BD9-BA22-5A3F-E7E1-3A326E410851}"/>
              </a:ext>
            </a:extLst>
          </xdr:cNvPr>
          <xdr:cNvSpPr/>
        </xdr:nvSpPr>
        <xdr:spPr>
          <a:xfrm>
            <a:off x="1638300" y="2095501"/>
            <a:ext cx="85725" cy="304800"/>
          </a:xfrm>
          <a:prstGeom prst="roundRect">
            <a:avLst>
              <a:gd name="adj" fmla="val 50000"/>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L" sz="1100"/>
          </a:p>
        </xdr:txBody>
      </xdr:sp>
      <xdr:sp macro="" textlink="">
        <xdr:nvSpPr>
          <xdr:cNvPr id="126" name="Rectángulo redondeado 71">
            <a:extLst>
              <a:ext uri="{FF2B5EF4-FFF2-40B4-BE49-F238E27FC236}">
                <a16:creationId xmlns:a16="http://schemas.microsoft.com/office/drawing/2014/main" id="{61D794F3-5BB3-34CB-F72C-379EE1DC5E07}"/>
              </a:ext>
            </a:extLst>
          </xdr:cNvPr>
          <xdr:cNvSpPr/>
        </xdr:nvSpPr>
        <xdr:spPr>
          <a:xfrm>
            <a:off x="1571625" y="2162176"/>
            <a:ext cx="216000" cy="45719"/>
          </a:xfrm>
          <a:prstGeom prst="roundRect">
            <a:avLst>
              <a:gd name="adj" fmla="val 50000"/>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L" sz="1100"/>
          </a:p>
        </xdr:txBody>
      </xdr:sp>
    </xdr:grpSp>
    <xdr:clientData/>
  </xdr:twoCellAnchor>
  <xdr:twoCellAnchor>
    <xdr:from>
      <xdr:col>11</xdr:col>
      <xdr:colOff>466723</xdr:colOff>
      <xdr:row>9</xdr:row>
      <xdr:rowOff>161925</xdr:rowOff>
    </xdr:from>
    <xdr:to>
      <xdr:col>12</xdr:col>
      <xdr:colOff>190499</xdr:colOff>
      <xdr:row>16</xdr:row>
      <xdr:rowOff>152400</xdr:rowOff>
    </xdr:to>
    <xdr:sp macro="" textlink="">
      <xdr:nvSpPr>
        <xdr:cNvPr id="127" name="Abrir llave 126">
          <a:extLst>
            <a:ext uri="{FF2B5EF4-FFF2-40B4-BE49-F238E27FC236}">
              <a16:creationId xmlns:a16="http://schemas.microsoft.com/office/drawing/2014/main" id="{C4F46B55-5317-46E4-A621-76B37B8F93C7}"/>
            </a:ext>
          </a:extLst>
        </xdr:cNvPr>
        <xdr:cNvSpPr/>
      </xdr:nvSpPr>
      <xdr:spPr>
        <a:xfrm flipH="1">
          <a:off x="6200773" y="2003425"/>
          <a:ext cx="212726" cy="1279525"/>
        </a:xfrm>
        <a:prstGeom prst="lef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L" sz="1100"/>
        </a:p>
      </xdr:txBody>
    </xdr:sp>
    <xdr:clientData/>
  </xdr:twoCellAnchor>
  <xdr:twoCellAnchor>
    <xdr:from>
      <xdr:col>12</xdr:col>
      <xdr:colOff>247650</xdr:colOff>
      <xdr:row>12</xdr:row>
      <xdr:rowOff>114301</xdr:rowOff>
    </xdr:from>
    <xdr:to>
      <xdr:col>13</xdr:col>
      <xdr:colOff>152400</xdr:colOff>
      <xdr:row>14</xdr:row>
      <xdr:rowOff>28577</xdr:rowOff>
    </xdr:to>
    <xdr:sp macro="" textlink="">
      <xdr:nvSpPr>
        <xdr:cNvPr id="128" name="CuadroTexto 127">
          <a:extLst>
            <a:ext uri="{FF2B5EF4-FFF2-40B4-BE49-F238E27FC236}">
              <a16:creationId xmlns:a16="http://schemas.microsoft.com/office/drawing/2014/main" id="{15082CED-CC42-4C65-9BF6-907351FDCE1B}"/>
            </a:ext>
          </a:extLst>
        </xdr:cNvPr>
        <xdr:cNvSpPr txBox="1"/>
      </xdr:nvSpPr>
      <xdr:spPr>
        <a:xfrm>
          <a:off x="6470650" y="2508251"/>
          <a:ext cx="393700" cy="28257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L" sz="1100">
              <a:latin typeface="Tahoma" panose="020B0604030504040204" pitchFamily="34" charset="0"/>
              <a:ea typeface="Tahoma" panose="020B0604030504040204" pitchFamily="34" charset="0"/>
              <a:cs typeface="Tahoma" panose="020B0604030504040204" pitchFamily="34" charset="0"/>
            </a:rPr>
            <a:t>40</a:t>
          </a:r>
        </a:p>
      </xdr:txBody>
    </xdr:sp>
    <xdr:clientData/>
  </xdr:twoCellAnchor>
  <xdr:twoCellAnchor>
    <xdr:from>
      <xdr:col>5</xdr:col>
      <xdr:colOff>38100</xdr:colOff>
      <xdr:row>15</xdr:row>
      <xdr:rowOff>114300</xdr:rowOff>
    </xdr:from>
    <xdr:to>
      <xdr:col>5</xdr:col>
      <xdr:colOff>409575</xdr:colOff>
      <xdr:row>17</xdr:row>
      <xdr:rowOff>28576</xdr:rowOff>
    </xdr:to>
    <xdr:sp macro="" textlink="">
      <xdr:nvSpPr>
        <xdr:cNvPr id="129" name="CuadroTexto 128">
          <a:extLst>
            <a:ext uri="{FF2B5EF4-FFF2-40B4-BE49-F238E27FC236}">
              <a16:creationId xmlns:a16="http://schemas.microsoft.com/office/drawing/2014/main" id="{873FE3BD-3BB1-4003-ADE0-62DB7DDCC349}"/>
            </a:ext>
          </a:extLst>
        </xdr:cNvPr>
        <xdr:cNvSpPr txBox="1"/>
      </xdr:nvSpPr>
      <xdr:spPr>
        <a:xfrm>
          <a:off x="2838450" y="3060700"/>
          <a:ext cx="371475" cy="28257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L" sz="1100">
              <a:latin typeface="Tahoma" panose="020B0604030504040204" pitchFamily="34" charset="0"/>
              <a:ea typeface="Tahoma" panose="020B0604030504040204" pitchFamily="34" charset="0"/>
              <a:cs typeface="Tahoma" panose="020B0604030504040204" pitchFamily="34" charset="0"/>
            </a:rPr>
            <a:t>45</a:t>
          </a:r>
        </a:p>
      </xdr:txBody>
    </xdr:sp>
    <xdr:clientData/>
  </xdr:twoCellAnchor>
  <xdr:twoCellAnchor>
    <xdr:from>
      <xdr:col>6</xdr:col>
      <xdr:colOff>57150</xdr:colOff>
      <xdr:row>17</xdr:row>
      <xdr:rowOff>9525</xdr:rowOff>
    </xdr:from>
    <xdr:to>
      <xdr:col>6</xdr:col>
      <xdr:colOff>428625</xdr:colOff>
      <xdr:row>18</xdr:row>
      <xdr:rowOff>114301</xdr:rowOff>
    </xdr:to>
    <xdr:sp macro="" textlink="">
      <xdr:nvSpPr>
        <xdr:cNvPr id="130" name="CuadroTexto 129">
          <a:extLst>
            <a:ext uri="{FF2B5EF4-FFF2-40B4-BE49-F238E27FC236}">
              <a16:creationId xmlns:a16="http://schemas.microsoft.com/office/drawing/2014/main" id="{EEAF0CD2-6329-43C1-9BD9-8279858153B8}"/>
            </a:ext>
          </a:extLst>
        </xdr:cNvPr>
        <xdr:cNvSpPr txBox="1"/>
      </xdr:nvSpPr>
      <xdr:spPr>
        <a:xfrm>
          <a:off x="3346450" y="3324225"/>
          <a:ext cx="371475" cy="2889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L" sz="1100">
              <a:latin typeface="Tahoma" panose="020B0604030504040204" pitchFamily="34" charset="0"/>
              <a:ea typeface="Tahoma" panose="020B0604030504040204" pitchFamily="34" charset="0"/>
              <a:cs typeface="Tahoma" panose="020B0604030504040204" pitchFamily="34" charset="0"/>
            </a:rPr>
            <a:t>19</a:t>
          </a:r>
        </a:p>
      </xdr:txBody>
    </xdr:sp>
    <xdr:clientData/>
  </xdr:twoCellAnchor>
  <xdr:twoCellAnchor>
    <xdr:from>
      <xdr:col>7</xdr:col>
      <xdr:colOff>53975</xdr:colOff>
      <xdr:row>17</xdr:row>
      <xdr:rowOff>9525</xdr:rowOff>
    </xdr:from>
    <xdr:to>
      <xdr:col>7</xdr:col>
      <xdr:colOff>425450</xdr:colOff>
      <xdr:row>18</xdr:row>
      <xdr:rowOff>114301</xdr:rowOff>
    </xdr:to>
    <xdr:sp macro="" textlink="">
      <xdr:nvSpPr>
        <xdr:cNvPr id="131" name="CuadroTexto 130">
          <a:extLst>
            <a:ext uri="{FF2B5EF4-FFF2-40B4-BE49-F238E27FC236}">
              <a16:creationId xmlns:a16="http://schemas.microsoft.com/office/drawing/2014/main" id="{5942DEB1-4AFE-499A-9F7E-AB430C68111C}"/>
            </a:ext>
          </a:extLst>
        </xdr:cNvPr>
        <xdr:cNvSpPr txBox="1"/>
      </xdr:nvSpPr>
      <xdr:spPr>
        <a:xfrm>
          <a:off x="3832225" y="3324225"/>
          <a:ext cx="371475" cy="2889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L" sz="1100">
              <a:latin typeface="Tahoma" panose="020B0604030504040204" pitchFamily="34" charset="0"/>
              <a:ea typeface="Tahoma" panose="020B0604030504040204" pitchFamily="34" charset="0"/>
              <a:cs typeface="Tahoma" panose="020B0604030504040204" pitchFamily="34" charset="0"/>
            </a:rPr>
            <a:t>19</a:t>
          </a:r>
        </a:p>
      </xdr:txBody>
    </xdr:sp>
    <xdr:clientData/>
  </xdr:twoCellAnchor>
  <xdr:twoCellAnchor>
    <xdr:from>
      <xdr:col>8</xdr:col>
      <xdr:colOff>50800</xdr:colOff>
      <xdr:row>17</xdr:row>
      <xdr:rowOff>9525</xdr:rowOff>
    </xdr:from>
    <xdr:to>
      <xdr:col>8</xdr:col>
      <xdr:colOff>422275</xdr:colOff>
      <xdr:row>18</xdr:row>
      <xdr:rowOff>114301</xdr:rowOff>
    </xdr:to>
    <xdr:sp macro="" textlink="">
      <xdr:nvSpPr>
        <xdr:cNvPr id="132" name="CuadroTexto 131">
          <a:extLst>
            <a:ext uri="{FF2B5EF4-FFF2-40B4-BE49-F238E27FC236}">
              <a16:creationId xmlns:a16="http://schemas.microsoft.com/office/drawing/2014/main" id="{811AE9FA-D906-42F9-B711-17C38A4F4191}"/>
            </a:ext>
          </a:extLst>
        </xdr:cNvPr>
        <xdr:cNvSpPr txBox="1"/>
      </xdr:nvSpPr>
      <xdr:spPr>
        <a:xfrm>
          <a:off x="4318000" y="3324225"/>
          <a:ext cx="371475" cy="2889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L" sz="1100">
              <a:latin typeface="Tahoma" panose="020B0604030504040204" pitchFamily="34" charset="0"/>
              <a:ea typeface="Tahoma" panose="020B0604030504040204" pitchFamily="34" charset="0"/>
              <a:cs typeface="Tahoma" panose="020B0604030504040204" pitchFamily="34" charset="0"/>
            </a:rPr>
            <a:t>19</a:t>
          </a:r>
        </a:p>
      </xdr:txBody>
    </xdr:sp>
    <xdr:clientData/>
  </xdr:twoCellAnchor>
  <xdr:twoCellAnchor>
    <xdr:from>
      <xdr:col>9</xdr:col>
      <xdr:colOff>47625</xdr:colOff>
      <xdr:row>17</xdr:row>
      <xdr:rowOff>9525</xdr:rowOff>
    </xdr:from>
    <xdr:to>
      <xdr:col>9</xdr:col>
      <xdr:colOff>419100</xdr:colOff>
      <xdr:row>18</xdr:row>
      <xdr:rowOff>114301</xdr:rowOff>
    </xdr:to>
    <xdr:sp macro="" textlink="">
      <xdr:nvSpPr>
        <xdr:cNvPr id="133" name="CuadroTexto 132">
          <a:extLst>
            <a:ext uri="{FF2B5EF4-FFF2-40B4-BE49-F238E27FC236}">
              <a16:creationId xmlns:a16="http://schemas.microsoft.com/office/drawing/2014/main" id="{571ACC8C-1047-43AC-8C6C-04DB1F977DAE}"/>
            </a:ext>
          </a:extLst>
        </xdr:cNvPr>
        <xdr:cNvSpPr txBox="1"/>
      </xdr:nvSpPr>
      <xdr:spPr>
        <a:xfrm>
          <a:off x="4803775" y="3324225"/>
          <a:ext cx="371475" cy="2889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L" sz="1100">
              <a:latin typeface="Tahoma" panose="020B0604030504040204" pitchFamily="34" charset="0"/>
              <a:ea typeface="Tahoma" panose="020B0604030504040204" pitchFamily="34" charset="0"/>
              <a:cs typeface="Tahoma" panose="020B0604030504040204" pitchFamily="34" charset="0"/>
            </a:rPr>
            <a:t>19</a:t>
          </a:r>
        </a:p>
      </xdr:txBody>
    </xdr:sp>
    <xdr:clientData/>
  </xdr:twoCellAnchor>
  <xdr:twoCellAnchor>
    <xdr:from>
      <xdr:col>10</xdr:col>
      <xdr:colOff>22225</xdr:colOff>
      <xdr:row>17</xdr:row>
      <xdr:rowOff>19050</xdr:rowOff>
    </xdr:from>
    <xdr:to>
      <xdr:col>10</xdr:col>
      <xdr:colOff>393700</xdr:colOff>
      <xdr:row>18</xdr:row>
      <xdr:rowOff>123826</xdr:rowOff>
    </xdr:to>
    <xdr:sp macro="" textlink="">
      <xdr:nvSpPr>
        <xdr:cNvPr id="134" name="CuadroTexto 133">
          <a:extLst>
            <a:ext uri="{FF2B5EF4-FFF2-40B4-BE49-F238E27FC236}">
              <a16:creationId xmlns:a16="http://schemas.microsoft.com/office/drawing/2014/main" id="{DE7E173F-4859-47B9-93DD-90AFD1976D5B}"/>
            </a:ext>
          </a:extLst>
        </xdr:cNvPr>
        <xdr:cNvSpPr txBox="1"/>
      </xdr:nvSpPr>
      <xdr:spPr>
        <a:xfrm>
          <a:off x="5267325" y="3333750"/>
          <a:ext cx="371475" cy="2889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L" sz="1100">
              <a:latin typeface="Tahoma" panose="020B0604030504040204" pitchFamily="34" charset="0"/>
              <a:ea typeface="Tahoma" panose="020B0604030504040204" pitchFamily="34" charset="0"/>
              <a:cs typeface="Tahoma" panose="020B0604030504040204" pitchFamily="34" charset="0"/>
            </a:rPr>
            <a:t>18</a:t>
          </a:r>
        </a:p>
      </xdr:txBody>
    </xdr:sp>
    <xdr:clientData/>
  </xdr:twoCellAnchor>
  <xdr:twoCellAnchor>
    <xdr:from>
      <xdr:col>11</xdr:col>
      <xdr:colOff>19050</xdr:colOff>
      <xdr:row>17</xdr:row>
      <xdr:rowOff>19050</xdr:rowOff>
    </xdr:from>
    <xdr:to>
      <xdr:col>11</xdr:col>
      <xdr:colOff>390525</xdr:colOff>
      <xdr:row>18</xdr:row>
      <xdr:rowOff>123826</xdr:rowOff>
    </xdr:to>
    <xdr:sp macro="" textlink="">
      <xdr:nvSpPr>
        <xdr:cNvPr id="135" name="CuadroTexto 134">
          <a:extLst>
            <a:ext uri="{FF2B5EF4-FFF2-40B4-BE49-F238E27FC236}">
              <a16:creationId xmlns:a16="http://schemas.microsoft.com/office/drawing/2014/main" id="{43C4447F-99A6-4B29-97C0-12295070BEC4}"/>
            </a:ext>
          </a:extLst>
        </xdr:cNvPr>
        <xdr:cNvSpPr txBox="1"/>
      </xdr:nvSpPr>
      <xdr:spPr>
        <a:xfrm>
          <a:off x="5753100" y="3333750"/>
          <a:ext cx="371475" cy="2889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L" sz="1100">
              <a:latin typeface="Tahoma" panose="020B0604030504040204" pitchFamily="34" charset="0"/>
              <a:ea typeface="Tahoma" panose="020B0604030504040204" pitchFamily="34" charset="0"/>
              <a:cs typeface="Tahoma" panose="020B0604030504040204" pitchFamily="34" charset="0"/>
            </a:rPr>
            <a:t>19</a:t>
          </a:r>
        </a:p>
      </xdr:txBody>
    </xdr:sp>
    <xdr:clientData/>
  </xdr:twoCellAnchor>
  <xdr:twoCellAnchor>
    <xdr:from>
      <xdr:col>0</xdr:col>
      <xdr:colOff>752475</xdr:colOff>
      <xdr:row>9</xdr:row>
      <xdr:rowOff>114300</xdr:rowOff>
    </xdr:from>
    <xdr:to>
      <xdr:col>12</xdr:col>
      <xdr:colOff>0</xdr:colOff>
      <xdr:row>9</xdr:row>
      <xdr:rowOff>123825</xdr:rowOff>
    </xdr:to>
    <xdr:cxnSp macro="">
      <xdr:nvCxnSpPr>
        <xdr:cNvPr id="136" name="Conector recto 135">
          <a:extLst>
            <a:ext uri="{FF2B5EF4-FFF2-40B4-BE49-F238E27FC236}">
              <a16:creationId xmlns:a16="http://schemas.microsoft.com/office/drawing/2014/main" id="{8973AC1B-8330-4816-8252-0061280BF5BD}"/>
            </a:ext>
          </a:extLst>
        </xdr:cNvPr>
        <xdr:cNvCxnSpPr/>
      </xdr:nvCxnSpPr>
      <xdr:spPr>
        <a:xfrm flipV="1">
          <a:off x="568325" y="1955800"/>
          <a:ext cx="5654675" cy="9525"/>
        </a:xfrm>
        <a:prstGeom prst="line">
          <a:avLst/>
        </a:prstGeom>
      </xdr:spPr>
      <xdr:style>
        <a:lnRef idx="2">
          <a:schemeClr val="accent1"/>
        </a:lnRef>
        <a:fillRef idx="0">
          <a:schemeClr val="accent1"/>
        </a:fillRef>
        <a:effectRef idx="1">
          <a:schemeClr val="accent1"/>
        </a:effectRef>
        <a:fontRef idx="minor">
          <a:schemeClr val="tx1"/>
        </a:fontRef>
      </xdr:style>
    </xdr:cxnSp>
    <xdr:clientData/>
  </xdr:twoCellAnchor>
  <xdr:twoCellAnchor>
    <xdr:from>
      <xdr:col>2</xdr:col>
      <xdr:colOff>196850</xdr:colOff>
      <xdr:row>17</xdr:row>
      <xdr:rowOff>85725</xdr:rowOff>
    </xdr:from>
    <xdr:to>
      <xdr:col>5</xdr:col>
      <xdr:colOff>200025</xdr:colOff>
      <xdr:row>19</xdr:row>
      <xdr:rowOff>1</xdr:rowOff>
    </xdr:to>
    <xdr:sp macro="" textlink="">
      <xdr:nvSpPr>
        <xdr:cNvPr id="137" name="CuadroTexto 136">
          <a:extLst>
            <a:ext uri="{FF2B5EF4-FFF2-40B4-BE49-F238E27FC236}">
              <a16:creationId xmlns:a16="http://schemas.microsoft.com/office/drawing/2014/main" id="{47D7CDD6-B73D-4679-87C3-C01FEB704049}"/>
            </a:ext>
          </a:extLst>
        </xdr:cNvPr>
        <xdr:cNvSpPr txBox="1"/>
      </xdr:nvSpPr>
      <xdr:spPr>
        <a:xfrm>
          <a:off x="1530350" y="3400425"/>
          <a:ext cx="1470025" cy="282576"/>
        </a:xfrm>
        <a:prstGeom prst="rect">
          <a:avLst/>
        </a:prstGeom>
        <a:noFill/>
        <a:ln w="9525" cmpd="sng">
          <a:solidFill>
            <a:srgbClr val="C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L" sz="1100" b="1">
              <a:latin typeface="Tahoma" panose="020B0604030504040204" pitchFamily="34" charset="0"/>
              <a:ea typeface="Tahoma" panose="020B0604030504040204" pitchFamily="34" charset="0"/>
              <a:cs typeface="Tahoma" panose="020B0604030504040204" pitchFamily="34" charset="0"/>
            </a:rPr>
            <a:t>ALARMA 40 MTS</a:t>
          </a:r>
        </a:p>
      </xdr:txBody>
    </xdr:sp>
    <xdr:clientData/>
  </xdr:twoCellAnchor>
  <xdr:twoCellAnchor>
    <xdr:from>
      <xdr:col>7</xdr:col>
      <xdr:colOff>139700</xdr:colOff>
      <xdr:row>19</xdr:row>
      <xdr:rowOff>76200</xdr:rowOff>
    </xdr:from>
    <xdr:to>
      <xdr:col>10</xdr:col>
      <xdr:colOff>142875</xdr:colOff>
      <xdr:row>20</xdr:row>
      <xdr:rowOff>180976</xdr:rowOff>
    </xdr:to>
    <xdr:sp macro="" textlink="">
      <xdr:nvSpPr>
        <xdr:cNvPr id="138" name="CuadroTexto 137">
          <a:extLst>
            <a:ext uri="{FF2B5EF4-FFF2-40B4-BE49-F238E27FC236}">
              <a16:creationId xmlns:a16="http://schemas.microsoft.com/office/drawing/2014/main" id="{04D3353E-9388-47E2-BD9A-F1811DE6F362}"/>
            </a:ext>
          </a:extLst>
        </xdr:cNvPr>
        <xdr:cNvSpPr txBox="1"/>
      </xdr:nvSpPr>
      <xdr:spPr>
        <a:xfrm>
          <a:off x="3917950" y="3759200"/>
          <a:ext cx="1470025" cy="288926"/>
        </a:xfrm>
        <a:prstGeom prst="rect">
          <a:avLst/>
        </a:prstGeom>
        <a:noFill/>
        <a:ln w="9525" cmpd="sng">
          <a:solidFill>
            <a:srgbClr val="C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L" sz="1100" b="1">
              <a:latin typeface="Tahoma" panose="020B0604030504040204" pitchFamily="34" charset="0"/>
              <a:ea typeface="Tahoma" panose="020B0604030504040204" pitchFamily="34" charset="0"/>
              <a:cs typeface="Tahoma" panose="020B0604030504040204" pitchFamily="34" charset="0"/>
            </a:rPr>
            <a:t>ALARMA 20 MTS</a:t>
          </a:r>
        </a:p>
      </xdr:txBody>
    </xdr:sp>
    <xdr:clientData/>
  </xdr:twoCellAnchor>
  <xdr:twoCellAnchor editAs="oneCell">
    <xdr:from>
      <xdr:col>20</xdr:col>
      <xdr:colOff>123825</xdr:colOff>
      <xdr:row>7</xdr:row>
      <xdr:rowOff>171450</xdr:rowOff>
    </xdr:from>
    <xdr:to>
      <xdr:col>27</xdr:col>
      <xdr:colOff>448465</xdr:colOff>
      <xdr:row>22</xdr:row>
      <xdr:rowOff>28954</xdr:rowOff>
    </xdr:to>
    <xdr:pic>
      <xdr:nvPicPr>
        <xdr:cNvPr id="139" name="Imagen 138" descr="Recorte de pantalla">
          <a:extLst>
            <a:ext uri="{FF2B5EF4-FFF2-40B4-BE49-F238E27FC236}">
              <a16:creationId xmlns:a16="http://schemas.microsoft.com/office/drawing/2014/main" id="{A98D384B-DF9D-4170-8695-5396F400E5A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391775" y="1644650"/>
          <a:ext cx="5658640" cy="2619754"/>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43"/>
  <sheetViews>
    <sheetView view="pageBreakPreview" topLeftCell="A29" zoomScaleSheetLayoutView="100" workbookViewId="0">
      <selection activeCell="L32" sqref="L32"/>
    </sheetView>
  </sheetViews>
  <sheetFormatPr baseColWidth="10" defaultColWidth="11.453125" defaultRowHeight="16" customHeight="1" x14ac:dyDescent="0.3"/>
  <cols>
    <col min="1" max="1" width="13.7265625" style="1" bestFit="1" customWidth="1"/>
    <col min="2" max="2" width="20.1796875" style="1" bestFit="1" customWidth="1"/>
    <col min="3" max="16384" width="11.453125" style="1"/>
  </cols>
  <sheetData>
    <row r="1" spans="1:7" ht="20.5" thickBot="1" x14ac:dyDescent="0.45">
      <c r="A1" s="132" t="s">
        <v>189</v>
      </c>
      <c r="B1" s="133"/>
      <c r="C1" s="133"/>
      <c r="D1" s="133"/>
      <c r="E1" s="133"/>
      <c r="F1" s="133"/>
      <c r="G1" s="134"/>
    </row>
    <row r="2" spans="1:7" ht="32.15" customHeight="1" x14ac:dyDescent="0.3">
      <c r="A2" s="2" t="s">
        <v>0</v>
      </c>
      <c r="B2" s="135" t="s">
        <v>190</v>
      </c>
      <c r="C2" s="136"/>
      <c r="D2" s="101"/>
      <c r="E2" s="101"/>
      <c r="F2" s="101"/>
      <c r="G2" s="102"/>
    </row>
    <row r="3" spans="1:7" ht="16" customHeight="1" x14ac:dyDescent="0.3">
      <c r="A3" s="3" t="s">
        <v>1</v>
      </c>
      <c r="B3" s="137" t="s">
        <v>215</v>
      </c>
      <c r="C3" s="129"/>
      <c r="D3" s="137" t="s">
        <v>138</v>
      </c>
      <c r="E3" s="137"/>
      <c r="F3" s="137" t="s">
        <v>216</v>
      </c>
      <c r="G3" s="137"/>
    </row>
    <row r="4" spans="1:7" ht="32.15" customHeight="1" thickBot="1" x14ac:dyDescent="0.35">
      <c r="A4" s="4" t="s">
        <v>2</v>
      </c>
      <c r="B4" s="138" t="s">
        <v>191</v>
      </c>
      <c r="C4" s="139"/>
      <c r="D4" s="139"/>
      <c r="E4" s="139"/>
      <c r="F4" s="139"/>
      <c r="G4" s="140"/>
    </row>
    <row r="5" spans="1:7" ht="16" customHeight="1" thickBot="1" x14ac:dyDescent="0.35"/>
    <row r="6" spans="1:7" ht="16" customHeight="1" x14ac:dyDescent="0.3">
      <c r="A6" s="150" t="s">
        <v>34</v>
      </c>
      <c r="B6" s="157" t="s">
        <v>35</v>
      </c>
      <c r="C6" s="157"/>
      <c r="D6" s="158"/>
    </row>
    <row r="7" spans="1:7" ht="16" customHeight="1" x14ac:dyDescent="0.3">
      <c r="A7" s="151"/>
      <c r="B7" s="159" t="s">
        <v>36</v>
      </c>
      <c r="C7" s="159"/>
      <c r="D7" s="160"/>
    </row>
    <row r="8" spans="1:7" ht="16" customHeight="1" thickBot="1" x14ac:dyDescent="0.35">
      <c r="A8" s="152"/>
      <c r="B8" s="148" t="s">
        <v>37</v>
      </c>
      <c r="C8" s="148"/>
      <c r="D8" s="149"/>
    </row>
    <row r="9" spans="1:7" ht="16" customHeight="1" thickBot="1" x14ac:dyDescent="0.35"/>
    <row r="10" spans="1:7" ht="16" customHeight="1" x14ac:dyDescent="0.3">
      <c r="A10" s="141" t="s">
        <v>3</v>
      </c>
      <c r="B10" s="142"/>
      <c r="C10" s="142"/>
      <c r="D10" s="142"/>
      <c r="E10" s="142"/>
      <c r="F10" s="142"/>
      <c r="G10" s="143"/>
    </row>
    <row r="11" spans="1:7" ht="16" customHeight="1" thickBot="1" x14ac:dyDescent="0.35">
      <c r="A11" s="161" t="s">
        <v>12</v>
      </c>
      <c r="B11" s="146"/>
      <c r="C11" s="146" t="s">
        <v>10</v>
      </c>
      <c r="D11" s="146"/>
      <c r="E11" s="146"/>
      <c r="F11" s="146"/>
      <c r="G11" s="147"/>
    </row>
    <row r="12" spans="1:7" ht="16" customHeight="1" x14ac:dyDescent="0.3">
      <c r="A12" s="144" t="s">
        <v>4</v>
      </c>
      <c r="B12" s="145"/>
      <c r="C12" s="115" t="s">
        <v>161</v>
      </c>
      <c r="D12" s="115"/>
      <c r="E12" s="115"/>
      <c r="F12" s="115"/>
      <c r="G12" s="116"/>
    </row>
    <row r="13" spans="1:7" ht="16" customHeight="1" x14ac:dyDescent="0.3">
      <c r="A13" s="6" t="s">
        <v>5</v>
      </c>
      <c r="B13" s="55"/>
      <c r="C13" s="117"/>
      <c r="D13" s="117"/>
      <c r="E13" s="117"/>
      <c r="F13" s="117"/>
      <c r="G13" s="118"/>
    </row>
    <row r="14" spans="1:7" ht="16" customHeight="1" x14ac:dyDescent="0.3">
      <c r="A14" s="6" t="s">
        <v>160</v>
      </c>
      <c r="B14" s="46"/>
      <c r="C14" s="117"/>
      <c r="D14" s="117"/>
      <c r="E14" s="117"/>
      <c r="F14" s="117"/>
      <c r="G14" s="118"/>
    </row>
    <row r="15" spans="1:7" ht="16" customHeight="1" x14ac:dyDescent="0.3">
      <c r="A15" s="6" t="s">
        <v>181</v>
      </c>
      <c r="B15" s="46"/>
      <c r="C15" s="117"/>
      <c r="D15" s="117"/>
      <c r="E15" s="117"/>
      <c r="F15" s="117"/>
      <c r="G15" s="118"/>
    </row>
    <row r="16" spans="1:7" ht="16" customHeight="1" x14ac:dyDescent="0.3">
      <c r="A16" s="6" t="s">
        <v>6</v>
      </c>
      <c r="B16" s="46"/>
      <c r="C16" s="117"/>
      <c r="D16" s="117"/>
      <c r="E16" s="117"/>
      <c r="F16" s="117"/>
      <c r="G16" s="118"/>
    </row>
    <row r="17" spans="1:7" ht="16" customHeight="1" x14ac:dyDescent="0.3">
      <c r="A17" s="6" t="s">
        <v>7</v>
      </c>
      <c r="B17" s="46"/>
      <c r="C17" s="117"/>
      <c r="D17" s="117"/>
      <c r="E17" s="117"/>
      <c r="F17" s="117"/>
      <c r="G17" s="118"/>
    </row>
    <row r="18" spans="1:7" ht="16" customHeight="1" x14ac:dyDescent="0.3">
      <c r="A18" s="6" t="s">
        <v>8</v>
      </c>
      <c r="B18" s="45"/>
      <c r="C18" s="117"/>
      <c r="D18" s="117"/>
      <c r="E18" s="117"/>
      <c r="F18" s="117"/>
      <c r="G18" s="118"/>
    </row>
    <row r="19" spans="1:7" ht="16" customHeight="1" x14ac:dyDescent="0.3">
      <c r="A19" s="6" t="s">
        <v>50</v>
      </c>
      <c r="B19" s="48"/>
      <c r="C19" s="117"/>
      <c r="D19" s="117"/>
      <c r="E19" s="117"/>
      <c r="F19" s="117"/>
      <c r="G19" s="118"/>
    </row>
    <row r="20" spans="1:7" ht="16" customHeight="1" x14ac:dyDescent="0.3">
      <c r="A20" s="106" t="s">
        <v>9</v>
      </c>
      <c r="B20" s="5" t="s">
        <v>217</v>
      </c>
      <c r="C20" s="117"/>
      <c r="D20" s="117"/>
      <c r="E20" s="117"/>
      <c r="F20" s="117"/>
      <c r="G20" s="118"/>
    </row>
    <row r="21" spans="1:7" ht="16" customHeight="1" x14ac:dyDescent="0.3">
      <c r="A21" s="106"/>
      <c r="B21" s="5" t="s">
        <v>218</v>
      </c>
      <c r="C21" s="117"/>
      <c r="D21" s="117"/>
      <c r="E21" s="117"/>
      <c r="F21" s="117"/>
      <c r="G21" s="118"/>
    </row>
    <row r="22" spans="1:7" ht="16" customHeight="1" x14ac:dyDescent="0.3">
      <c r="A22" s="106"/>
      <c r="B22" s="5" t="s">
        <v>219</v>
      </c>
      <c r="C22" s="117"/>
      <c r="D22" s="117"/>
      <c r="E22" s="117"/>
      <c r="F22" s="117"/>
      <c r="G22" s="118"/>
    </row>
    <row r="23" spans="1:7" ht="16" customHeight="1" x14ac:dyDescent="0.3">
      <c r="A23" s="6" t="s">
        <v>30</v>
      </c>
      <c r="B23" s="5" t="s">
        <v>182</v>
      </c>
      <c r="C23" s="117"/>
      <c r="D23" s="117"/>
      <c r="E23" s="117"/>
      <c r="F23" s="117"/>
      <c r="G23" s="118"/>
    </row>
    <row r="24" spans="1:7" ht="16" customHeight="1" x14ac:dyDescent="0.3">
      <c r="A24" s="6" t="s">
        <v>31</v>
      </c>
      <c r="B24" s="5" t="s">
        <v>183</v>
      </c>
      <c r="C24" s="117"/>
      <c r="D24" s="117"/>
      <c r="E24" s="117"/>
      <c r="F24" s="117"/>
      <c r="G24" s="118"/>
    </row>
    <row r="25" spans="1:7" ht="16" customHeight="1" x14ac:dyDescent="0.3">
      <c r="A25" s="6" t="s">
        <v>32</v>
      </c>
      <c r="B25" s="5" t="s">
        <v>33</v>
      </c>
      <c r="C25" s="117"/>
      <c r="D25" s="117"/>
      <c r="E25" s="117"/>
      <c r="F25" s="117"/>
      <c r="G25" s="118"/>
    </row>
    <row r="26" spans="1:7" ht="16" customHeight="1" x14ac:dyDescent="0.3">
      <c r="A26" s="6" t="s">
        <v>44</v>
      </c>
      <c r="B26" s="5" t="s">
        <v>142</v>
      </c>
      <c r="C26" s="47" t="s">
        <v>185</v>
      </c>
      <c r="D26" s="32" t="s">
        <v>45</v>
      </c>
      <c r="E26" s="34" t="s">
        <v>46</v>
      </c>
      <c r="F26" s="32"/>
      <c r="G26" s="34"/>
    </row>
    <row r="27" spans="1:7" ht="16" customHeight="1" x14ac:dyDescent="0.3">
      <c r="A27" s="162" t="s">
        <v>184</v>
      </c>
      <c r="B27" s="163"/>
      <c r="C27" s="49" t="s">
        <v>13</v>
      </c>
      <c r="D27" s="79">
        <v>17</v>
      </c>
      <c r="E27" s="79">
        <v>25</v>
      </c>
      <c r="F27" s="49"/>
      <c r="G27" s="50"/>
    </row>
    <row r="28" spans="1:7" ht="16" customHeight="1" x14ac:dyDescent="0.3">
      <c r="A28" s="164"/>
      <c r="B28" s="165"/>
      <c r="C28" s="51" t="s">
        <v>47</v>
      </c>
      <c r="D28" s="32">
        <v>12</v>
      </c>
      <c r="E28" s="32">
        <v>18</v>
      </c>
      <c r="F28" s="51"/>
      <c r="G28" s="52"/>
    </row>
    <row r="29" spans="1:7" ht="16" customHeight="1" x14ac:dyDescent="0.3">
      <c r="A29" s="164"/>
      <c r="B29" s="165"/>
      <c r="C29" s="51" t="s">
        <v>48</v>
      </c>
      <c r="D29" s="32">
        <v>15</v>
      </c>
      <c r="E29" s="32">
        <v>20</v>
      </c>
      <c r="F29" s="51"/>
      <c r="G29" s="52"/>
    </row>
    <row r="30" spans="1:7" ht="16" customHeight="1" thickBot="1" x14ac:dyDescent="0.35">
      <c r="A30" s="166"/>
      <c r="B30" s="167"/>
      <c r="C30" s="53" t="s">
        <v>49</v>
      </c>
      <c r="D30" s="36">
        <v>2</v>
      </c>
      <c r="E30" s="36">
        <v>3</v>
      </c>
      <c r="F30" s="53"/>
      <c r="G30" s="54"/>
    </row>
    <row r="31" spans="1:7" ht="16" customHeight="1" x14ac:dyDescent="0.3">
      <c r="A31" s="107" t="s">
        <v>11</v>
      </c>
      <c r="B31" s="108"/>
      <c r="C31" s="155" t="s">
        <v>192</v>
      </c>
      <c r="D31" s="155"/>
      <c r="E31" s="155"/>
      <c r="F31" s="155"/>
      <c r="G31" s="156"/>
    </row>
    <row r="32" spans="1:7" ht="32" customHeight="1" x14ac:dyDescent="0.3">
      <c r="A32" s="7" t="s">
        <v>13</v>
      </c>
      <c r="B32" s="78" t="s">
        <v>336</v>
      </c>
      <c r="C32" s="117"/>
      <c r="D32" s="117"/>
      <c r="E32" s="117"/>
      <c r="F32" s="117"/>
      <c r="G32" s="118"/>
    </row>
    <row r="33" spans="1:7" ht="16" customHeight="1" x14ac:dyDescent="0.3">
      <c r="A33" s="153" t="s">
        <v>14</v>
      </c>
      <c r="B33" s="117"/>
      <c r="C33" s="117"/>
      <c r="D33" s="117"/>
      <c r="E33" s="117"/>
      <c r="F33" s="117"/>
      <c r="G33" s="118"/>
    </row>
    <row r="34" spans="1:7" ht="16" customHeight="1" x14ac:dyDescent="0.3">
      <c r="A34" s="153"/>
      <c r="B34" s="117"/>
      <c r="C34" s="117"/>
      <c r="D34" s="117"/>
      <c r="E34" s="117"/>
      <c r="F34" s="117"/>
      <c r="G34" s="118"/>
    </row>
    <row r="35" spans="1:7" ht="16" customHeight="1" thickBot="1" x14ac:dyDescent="0.35">
      <c r="A35" s="154"/>
      <c r="B35" s="119"/>
      <c r="C35" s="119"/>
      <c r="D35" s="119"/>
      <c r="E35" s="119"/>
      <c r="F35" s="119"/>
      <c r="G35" s="120"/>
    </row>
    <row r="36" spans="1:7" ht="16" customHeight="1" x14ac:dyDescent="0.3">
      <c r="A36" s="109" t="s">
        <v>15</v>
      </c>
      <c r="B36" s="110"/>
      <c r="C36" s="115" t="s">
        <v>186</v>
      </c>
      <c r="D36" s="115"/>
      <c r="E36" s="115"/>
      <c r="F36" s="115"/>
      <c r="G36" s="116"/>
    </row>
    <row r="37" spans="1:7" ht="16" customHeight="1" x14ac:dyDescent="0.3">
      <c r="A37" s="111" t="s">
        <v>203</v>
      </c>
      <c r="B37" s="112"/>
      <c r="C37" s="117"/>
      <c r="D37" s="117"/>
      <c r="E37" s="117"/>
      <c r="F37" s="117"/>
      <c r="G37" s="118"/>
    </row>
    <row r="38" spans="1:7" ht="16" customHeight="1" thickBot="1" x14ac:dyDescent="0.35">
      <c r="A38" s="113"/>
      <c r="B38" s="114"/>
      <c r="C38" s="119"/>
      <c r="D38" s="119"/>
      <c r="E38" s="119"/>
      <c r="F38" s="119"/>
      <c r="G38" s="120"/>
    </row>
    <row r="39" spans="1:7" ht="16" customHeight="1" thickBot="1" x14ac:dyDescent="0.35">
      <c r="A39" s="109" t="s">
        <v>16</v>
      </c>
      <c r="B39" s="110"/>
      <c r="C39" s="124" t="s">
        <v>162</v>
      </c>
      <c r="D39" s="101"/>
      <c r="E39" s="101"/>
      <c r="F39" s="101"/>
      <c r="G39" s="102"/>
    </row>
    <row r="40" spans="1:7" ht="16" customHeight="1" x14ac:dyDescent="0.3">
      <c r="A40" s="125" t="s">
        <v>17</v>
      </c>
      <c r="B40" s="126"/>
      <c r="C40" s="115" t="s">
        <v>141</v>
      </c>
      <c r="D40" s="115"/>
      <c r="E40" s="115"/>
      <c r="F40" s="115"/>
      <c r="G40" s="116"/>
    </row>
    <row r="41" spans="1:7" ht="16" customHeight="1" x14ac:dyDescent="0.3">
      <c r="A41" s="127" t="s">
        <v>194</v>
      </c>
      <c r="B41" s="128"/>
      <c r="C41" s="117"/>
      <c r="D41" s="117"/>
      <c r="E41" s="117"/>
      <c r="F41" s="117"/>
      <c r="G41" s="118"/>
    </row>
    <row r="42" spans="1:7" ht="16" customHeight="1" x14ac:dyDescent="0.3">
      <c r="A42" s="127" t="s">
        <v>193</v>
      </c>
      <c r="B42" s="128"/>
      <c r="C42" s="117"/>
      <c r="D42" s="117"/>
      <c r="E42" s="117"/>
      <c r="F42" s="117"/>
      <c r="G42" s="118"/>
    </row>
    <row r="43" spans="1:7" ht="16" customHeight="1" x14ac:dyDescent="0.3">
      <c r="A43" s="127" t="s">
        <v>250</v>
      </c>
      <c r="B43" s="128"/>
      <c r="C43" s="117"/>
      <c r="D43" s="117"/>
      <c r="E43" s="117"/>
      <c r="F43" s="117"/>
      <c r="G43" s="118"/>
    </row>
    <row r="44" spans="1:7" ht="16" customHeight="1" x14ac:dyDescent="0.3">
      <c r="A44" s="127" t="s">
        <v>251</v>
      </c>
      <c r="B44" s="128"/>
      <c r="C44" s="119"/>
      <c r="D44" s="119"/>
      <c r="E44" s="119"/>
      <c r="F44" s="119"/>
      <c r="G44" s="120"/>
    </row>
    <row r="45" spans="1:7" ht="16" customHeight="1" thickBot="1" x14ac:dyDescent="0.35">
      <c r="A45" s="177"/>
      <c r="B45" s="178"/>
      <c r="C45" s="179"/>
      <c r="D45" s="179"/>
      <c r="E45" s="179"/>
      <c r="F45" s="179"/>
      <c r="G45" s="180"/>
    </row>
    <row r="46" spans="1:7" ht="16" customHeight="1" thickBot="1" x14ac:dyDescent="0.35">
      <c r="A46" s="181" t="s">
        <v>29</v>
      </c>
      <c r="B46" s="182"/>
      <c r="C46" s="182"/>
      <c r="D46" s="182"/>
      <c r="E46" s="182"/>
      <c r="F46" s="182"/>
      <c r="G46" s="183"/>
    </row>
    <row r="47" spans="1:7" ht="16" customHeight="1" x14ac:dyDescent="0.3">
      <c r="A47" s="187" t="s">
        <v>180</v>
      </c>
      <c r="B47" s="187"/>
      <c r="C47" s="187" t="s">
        <v>177</v>
      </c>
      <c r="D47" s="187"/>
      <c r="E47" s="187"/>
      <c r="F47" s="187"/>
      <c r="G47" s="187"/>
    </row>
    <row r="48" spans="1:7" ht="16" customHeight="1" x14ac:dyDescent="0.3">
      <c r="A48" s="129" t="s">
        <v>163</v>
      </c>
      <c r="B48" s="131"/>
      <c r="C48" s="137" t="s">
        <v>178</v>
      </c>
      <c r="D48" s="137"/>
      <c r="E48" s="137"/>
      <c r="F48" s="137"/>
      <c r="G48" s="137"/>
    </row>
    <row r="49" spans="1:7" ht="16" customHeight="1" x14ac:dyDescent="0.3">
      <c r="A49" s="129" t="s">
        <v>159</v>
      </c>
      <c r="B49" s="131"/>
      <c r="C49" s="129" t="s">
        <v>179</v>
      </c>
      <c r="D49" s="130"/>
      <c r="E49" s="130"/>
      <c r="F49" s="130"/>
      <c r="G49" s="131"/>
    </row>
    <row r="50" spans="1:7" ht="16" customHeight="1" x14ac:dyDescent="0.3">
      <c r="A50" s="137" t="s">
        <v>158</v>
      </c>
      <c r="B50" s="137"/>
      <c r="C50" s="137" t="s">
        <v>178</v>
      </c>
      <c r="D50" s="137"/>
      <c r="E50" s="137"/>
      <c r="F50" s="137"/>
      <c r="G50" s="137"/>
    </row>
    <row r="51" spans="1:7" ht="16" customHeight="1" thickBot="1" x14ac:dyDescent="0.35">
      <c r="A51" s="121" t="s">
        <v>12</v>
      </c>
      <c r="B51" s="122"/>
      <c r="C51" s="122" t="s">
        <v>18</v>
      </c>
      <c r="D51" s="122"/>
      <c r="E51" s="122"/>
      <c r="F51" s="122"/>
      <c r="G51" s="123"/>
    </row>
    <row r="52" spans="1:7" ht="16" customHeight="1" x14ac:dyDescent="0.3">
      <c r="A52" s="184"/>
      <c r="B52" s="185"/>
      <c r="C52" s="110" t="s">
        <v>19</v>
      </c>
      <c r="D52" s="110"/>
      <c r="E52" s="110" t="s">
        <v>20</v>
      </c>
      <c r="F52" s="110"/>
      <c r="G52" s="186"/>
    </row>
    <row r="53" spans="1:7" ht="16" customHeight="1" x14ac:dyDescent="0.3">
      <c r="A53" s="127" t="s">
        <v>152</v>
      </c>
      <c r="B53" s="128"/>
      <c r="C53" s="171" t="s">
        <v>153</v>
      </c>
      <c r="D53" s="171"/>
      <c r="E53" s="171" t="s">
        <v>154</v>
      </c>
      <c r="F53" s="171"/>
      <c r="G53" s="172"/>
    </row>
    <row r="54" spans="1:7" ht="16" customHeight="1" x14ac:dyDescent="0.3">
      <c r="A54" s="127" t="s">
        <v>195</v>
      </c>
      <c r="B54" s="128"/>
      <c r="C54" s="171" t="s">
        <v>196</v>
      </c>
      <c r="D54" s="171"/>
      <c r="E54" s="171" t="s">
        <v>154</v>
      </c>
      <c r="F54" s="171"/>
      <c r="G54" s="172"/>
    </row>
    <row r="55" spans="1:7" ht="16" customHeight="1" thickBot="1" x14ac:dyDescent="0.35">
      <c r="A55" s="173" t="s">
        <v>164</v>
      </c>
      <c r="B55" s="174"/>
      <c r="C55" s="175" t="s">
        <v>197</v>
      </c>
      <c r="D55" s="175"/>
      <c r="E55" s="175" t="s">
        <v>198</v>
      </c>
      <c r="F55" s="175"/>
      <c r="G55" s="176"/>
    </row>
    <row r="56" spans="1:7" ht="16" customHeight="1" x14ac:dyDescent="0.3">
      <c r="A56" s="168" t="s">
        <v>21</v>
      </c>
      <c r="B56" s="169"/>
      <c r="C56" s="169"/>
      <c r="D56" s="169"/>
      <c r="E56" s="169"/>
      <c r="F56" s="169"/>
      <c r="G56" s="170"/>
    </row>
    <row r="57" spans="1:7" ht="16" customHeight="1" x14ac:dyDescent="0.3">
      <c r="A57" s="128" t="s">
        <v>22</v>
      </c>
      <c r="B57" s="128"/>
      <c r="C57" s="128" t="s">
        <v>23</v>
      </c>
      <c r="D57" s="128"/>
      <c r="E57" s="128"/>
      <c r="F57" s="128"/>
      <c r="G57" s="128"/>
    </row>
    <row r="58" spans="1:7" ht="16" customHeight="1" x14ac:dyDescent="0.3">
      <c r="A58" s="128" t="s">
        <v>24</v>
      </c>
      <c r="B58" s="128"/>
      <c r="C58" s="128" t="s">
        <v>25</v>
      </c>
      <c r="D58" s="128"/>
      <c r="E58" s="128"/>
      <c r="F58" s="128"/>
      <c r="G58" s="128"/>
    </row>
    <row r="59" spans="1:7" ht="16" customHeight="1" x14ac:dyDescent="0.3">
      <c r="A59" s="128" t="s">
        <v>155</v>
      </c>
      <c r="B59" s="128"/>
      <c r="C59" s="128" t="s">
        <v>26</v>
      </c>
      <c r="D59" s="128"/>
      <c r="E59" s="128"/>
      <c r="F59" s="128"/>
      <c r="G59" s="128"/>
    </row>
    <row r="60" spans="1:7" ht="16" customHeight="1" x14ac:dyDescent="0.3">
      <c r="A60" s="128" t="s">
        <v>27</v>
      </c>
      <c r="B60" s="128"/>
      <c r="C60" s="128" t="s">
        <v>28</v>
      </c>
      <c r="D60" s="128"/>
      <c r="E60" s="128"/>
      <c r="F60" s="128"/>
      <c r="G60" s="128"/>
    </row>
    <row r="61" spans="1:7" ht="16" customHeight="1" x14ac:dyDescent="0.3">
      <c r="A61" s="128" t="s">
        <v>174</v>
      </c>
      <c r="B61" s="128"/>
      <c r="C61" s="128" t="s">
        <v>157</v>
      </c>
      <c r="D61" s="128"/>
      <c r="E61" s="128"/>
      <c r="F61" s="128"/>
      <c r="G61" s="128"/>
    </row>
    <row r="62" spans="1:7" ht="16" customHeight="1" thickBot="1" x14ac:dyDescent="0.35">
      <c r="A62" s="188" t="s">
        <v>156</v>
      </c>
      <c r="B62" s="189"/>
      <c r="C62" s="189" t="s">
        <v>165</v>
      </c>
      <c r="D62" s="189"/>
      <c r="E62" s="189"/>
      <c r="F62" s="189"/>
      <c r="G62" s="190"/>
    </row>
    <row r="63" spans="1:7" ht="16" customHeight="1" thickBot="1" x14ac:dyDescent="0.35">
      <c r="A63" s="211" t="s">
        <v>38</v>
      </c>
      <c r="B63" s="212"/>
      <c r="C63" s="212"/>
      <c r="D63" s="212"/>
      <c r="E63" s="212"/>
      <c r="F63" s="212"/>
      <c r="G63" s="213"/>
    </row>
    <row r="64" spans="1:7" ht="24" customHeight="1" thickBot="1" x14ac:dyDescent="0.35">
      <c r="A64" s="100" t="s">
        <v>199</v>
      </c>
      <c r="B64" s="101"/>
      <c r="C64" s="101"/>
      <c r="D64" s="101"/>
      <c r="E64" s="101"/>
      <c r="F64" s="101"/>
      <c r="G64" s="102"/>
    </row>
    <row r="65" spans="1:7" ht="16" customHeight="1" thickBot="1" x14ac:dyDescent="0.35">
      <c r="A65" s="100" t="s">
        <v>200</v>
      </c>
      <c r="B65" s="101"/>
      <c r="C65" s="101"/>
      <c r="D65" s="101"/>
      <c r="E65" s="101"/>
      <c r="F65" s="101"/>
      <c r="G65" s="102"/>
    </row>
    <row r="66" spans="1:7" ht="16" customHeight="1" thickBot="1" x14ac:dyDescent="0.35">
      <c r="A66" s="100" t="s">
        <v>201</v>
      </c>
      <c r="B66" s="101"/>
      <c r="C66" s="101"/>
      <c r="D66" s="101"/>
      <c r="E66" s="101"/>
      <c r="F66" s="101"/>
      <c r="G66" s="102"/>
    </row>
    <row r="67" spans="1:7" ht="16" customHeight="1" thickBot="1" x14ac:dyDescent="0.35">
      <c r="A67" s="100" t="s">
        <v>202</v>
      </c>
      <c r="B67" s="101"/>
      <c r="C67" s="101"/>
      <c r="D67" s="101"/>
      <c r="E67" s="101"/>
      <c r="F67" s="101"/>
      <c r="G67" s="102"/>
    </row>
    <row r="68" spans="1:7" ht="16" customHeight="1" thickBot="1" x14ac:dyDescent="0.35">
      <c r="A68" s="191" t="s">
        <v>39</v>
      </c>
      <c r="B68" s="192"/>
      <c r="C68" s="192"/>
      <c r="D68" s="192"/>
      <c r="E68" s="192"/>
      <c r="F68" s="192"/>
      <c r="G68" s="193"/>
    </row>
    <row r="69" spans="1:7" ht="16" customHeight="1" x14ac:dyDescent="0.3">
      <c r="A69" s="100" t="s">
        <v>204</v>
      </c>
      <c r="B69" s="101"/>
      <c r="C69" s="101"/>
      <c r="D69" s="101"/>
      <c r="E69" s="101"/>
      <c r="F69" s="101"/>
      <c r="G69" s="102"/>
    </row>
    <row r="70" spans="1:7" ht="16" customHeight="1" x14ac:dyDescent="0.3">
      <c r="A70" s="103"/>
      <c r="B70" s="104"/>
      <c r="C70" s="104"/>
      <c r="D70" s="104"/>
      <c r="E70" s="104"/>
      <c r="F70" s="104"/>
      <c r="G70" s="105"/>
    </row>
    <row r="71" spans="1:7" ht="16" customHeight="1" x14ac:dyDescent="0.3">
      <c r="A71" s="103"/>
      <c r="B71" s="104"/>
      <c r="C71" s="104"/>
      <c r="D71" s="104"/>
      <c r="E71" s="104"/>
      <c r="F71" s="104"/>
      <c r="G71" s="105"/>
    </row>
    <row r="72" spans="1:7" ht="16" customHeight="1" x14ac:dyDescent="0.3">
      <c r="A72" s="103"/>
      <c r="B72" s="104"/>
      <c r="C72" s="104"/>
      <c r="D72" s="104"/>
      <c r="E72" s="104"/>
      <c r="F72" s="104"/>
      <c r="G72" s="105"/>
    </row>
    <row r="73" spans="1:7" ht="16" customHeight="1" x14ac:dyDescent="0.3">
      <c r="A73" s="103"/>
      <c r="B73" s="104"/>
      <c r="C73" s="104"/>
      <c r="D73" s="104"/>
      <c r="E73" s="104"/>
      <c r="F73" s="104"/>
      <c r="G73" s="105"/>
    </row>
    <row r="74" spans="1:7" ht="16" customHeight="1" x14ac:dyDescent="0.3">
      <c r="A74" s="103"/>
      <c r="B74" s="104"/>
      <c r="C74" s="104"/>
      <c r="D74" s="104"/>
      <c r="E74" s="104"/>
      <c r="F74" s="104"/>
      <c r="G74" s="105"/>
    </row>
    <row r="75" spans="1:7" ht="16" customHeight="1" thickBot="1" x14ac:dyDescent="0.35">
      <c r="A75" s="103"/>
      <c r="B75" s="104"/>
      <c r="C75" s="104"/>
      <c r="D75" s="104"/>
      <c r="E75" s="104"/>
      <c r="F75" s="104"/>
      <c r="G75" s="105"/>
    </row>
    <row r="76" spans="1:7" ht="16" customHeight="1" thickBot="1" x14ac:dyDescent="0.35">
      <c r="A76" s="191" t="s">
        <v>40</v>
      </c>
      <c r="B76" s="192"/>
      <c r="C76" s="192"/>
      <c r="D76" s="192"/>
      <c r="E76" s="192"/>
      <c r="F76" s="192"/>
      <c r="G76" s="193"/>
    </row>
    <row r="77" spans="1:7" ht="16" customHeight="1" x14ac:dyDescent="0.3">
      <c r="A77" s="100" t="s">
        <v>255</v>
      </c>
      <c r="B77" s="101"/>
      <c r="C77" s="101"/>
      <c r="D77" s="101"/>
      <c r="E77" s="101"/>
      <c r="F77" s="101"/>
      <c r="G77" s="102"/>
    </row>
    <row r="78" spans="1:7" ht="16" customHeight="1" x14ac:dyDescent="0.3">
      <c r="A78" s="103"/>
      <c r="B78" s="104"/>
      <c r="C78" s="104"/>
      <c r="D78" s="104"/>
      <c r="E78" s="104"/>
      <c r="F78" s="104"/>
      <c r="G78" s="105"/>
    </row>
    <row r="79" spans="1:7" ht="16" customHeight="1" x14ac:dyDescent="0.3">
      <c r="A79" s="103"/>
      <c r="B79" s="104"/>
      <c r="C79" s="104"/>
      <c r="D79" s="104"/>
      <c r="E79" s="104"/>
      <c r="F79" s="104"/>
      <c r="G79" s="105"/>
    </row>
    <row r="80" spans="1:7" ht="16" customHeight="1" x14ac:dyDescent="0.3">
      <c r="A80" s="103"/>
      <c r="B80" s="104"/>
      <c r="C80" s="104"/>
      <c r="D80" s="104"/>
      <c r="E80" s="104"/>
      <c r="F80" s="104"/>
      <c r="G80" s="105"/>
    </row>
    <row r="81" spans="1:7" ht="16" customHeight="1" x14ac:dyDescent="0.3">
      <c r="A81" s="103"/>
      <c r="B81" s="104"/>
      <c r="C81" s="104"/>
      <c r="D81" s="104"/>
      <c r="E81" s="104"/>
      <c r="F81" s="104"/>
      <c r="G81" s="105"/>
    </row>
    <row r="82" spans="1:7" ht="16" customHeight="1" x14ac:dyDescent="0.3">
      <c r="A82" s="103"/>
      <c r="B82" s="104"/>
      <c r="C82" s="104"/>
      <c r="D82" s="104"/>
      <c r="E82" s="104"/>
      <c r="F82" s="104"/>
      <c r="G82" s="105"/>
    </row>
    <row r="83" spans="1:7" ht="16" customHeight="1" x14ac:dyDescent="0.3">
      <c r="A83" s="103"/>
      <c r="B83" s="104"/>
      <c r="C83" s="104"/>
      <c r="D83" s="104"/>
      <c r="E83" s="104"/>
      <c r="F83" s="104"/>
      <c r="G83" s="105"/>
    </row>
    <row r="84" spans="1:7" ht="16" customHeight="1" x14ac:dyDescent="0.3">
      <c r="A84" s="103"/>
      <c r="B84" s="104"/>
      <c r="C84" s="104"/>
      <c r="D84" s="104"/>
      <c r="E84" s="104"/>
      <c r="F84" s="104"/>
      <c r="G84" s="105"/>
    </row>
    <row r="85" spans="1:7" ht="16" customHeight="1" x14ac:dyDescent="0.3">
      <c r="A85" s="103"/>
      <c r="B85" s="104"/>
      <c r="C85" s="104"/>
      <c r="D85" s="104"/>
      <c r="E85" s="104"/>
      <c r="F85" s="104"/>
      <c r="G85" s="105"/>
    </row>
    <row r="86" spans="1:7" ht="16" customHeight="1" x14ac:dyDescent="0.3">
      <c r="A86" s="103"/>
      <c r="B86" s="104"/>
      <c r="C86" s="104"/>
      <c r="D86" s="104"/>
      <c r="E86" s="104"/>
      <c r="F86" s="104"/>
      <c r="G86" s="105"/>
    </row>
    <row r="87" spans="1:7" ht="16" customHeight="1" x14ac:dyDescent="0.3">
      <c r="A87" s="103"/>
      <c r="B87" s="104"/>
      <c r="C87" s="104"/>
      <c r="D87" s="104"/>
      <c r="E87" s="104"/>
      <c r="F87" s="104"/>
      <c r="G87" s="105"/>
    </row>
    <row r="88" spans="1:7" ht="16" customHeight="1" x14ac:dyDescent="0.3">
      <c r="A88" s="103"/>
      <c r="B88" s="104"/>
      <c r="C88" s="104"/>
      <c r="D88" s="104"/>
      <c r="E88" s="104"/>
      <c r="F88" s="104"/>
      <c r="G88" s="105"/>
    </row>
    <row r="89" spans="1:7" ht="16" customHeight="1" x14ac:dyDescent="0.3">
      <c r="A89" s="103"/>
      <c r="B89" s="104"/>
      <c r="C89" s="104"/>
      <c r="D89" s="104"/>
      <c r="E89" s="104"/>
      <c r="F89" s="104"/>
      <c r="G89" s="105"/>
    </row>
    <row r="90" spans="1:7" ht="16" customHeight="1" x14ac:dyDescent="0.3">
      <c r="A90" s="103"/>
      <c r="B90" s="104"/>
      <c r="C90" s="104"/>
      <c r="D90" s="104"/>
      <c r="E90" s="104"/>
      <c r="F90" s="104"/>
      <c r="G90" s="105"/>
    </row>
    <row r="91" spans="1:7" ht="16" customHeight="1" x14ac:dyDescent="0.3">
      <c r="A91" s="103"/>
      <c r="B91" s="104"/>
      <c r="C91" s="104"/>
      <c r="D91" s="104"/>
      <c r="E91" s="104"/>
      <c r="F91" s="104"/>
      <c r="G91" s="105"/>
    </row>
    <row r="92" spans="1:7" ht="16" customHeight="1" thickBot="1" x14ac:dyDescent="0.35">
      <c r="A92" s="103"/>
      <c r="B92" s="104"/>
      <c r="C92" s="104"/>
      <c r="D92" s="104"/>
      <c r="E92" s="104"/>
      <c r="F92" s="104"/>
      <c r="G92" s="105"/>
    </row>
    <row r="93" spans="1:7" ht="16" customHeight="1" thickBot="1" x14ac:dyDescent="0.35">
      <c r="A93" s="191" t="s">
        <v>41</v>
      </c>
      <c r="B93" s="192"/>
      <c r="C93" s="192"/>
      <c r="D93" s="192"/>
      <c r="E93" s="192"/>
      <c r="F93" s="192"/>
      <c r="G93" s="193"/>
    </row>
    <row r="94" spans="1:7" ht="16" customHeight="1" x14ac:dyDescent="0.3">
      <c r="A94" s="100" t="s">
        <v>207</v>
      </c>
      <c r="B94" s="101"/>
      <c r="C94" s="101"/>
      <c r="D94" s="101"/>
      <c r="E94" s="101"/>
      <c r="F94" s="101"/>
      <c r="G94" s="102"/>
    </row>
    <row r="95" spans="1:7" ht="16" customHeight="1" x14ac:dyDescent="0.3">
      <c r="A95" s="103" t="s">
        <v>206</v>
      </c>
      <c r="B95" s="104"/>
      <c r="C95" s="104"/>
      <c r="D95" s="104"/>
      <c r="E95" s="104"/>
      <c r="F95" s="104"/>
      <c r="G95" s="105"/>
    </row>
    <row r="96" spans="1:7" ht="16" customHeight="1" x14ac:dyDescent="0.3">
      <c r="A96" s="103" t="s">
        <v>205</v>
      </c>
      <c r="B96" s="104"/>
      <c r="C96" s="104"/>
      <c r="D96" s="104"/>
      <c r="E96" s="104"/>
      <c r="F96" s="104"/>
      <c r="G96" s="105"/>
    </row>
    <row r="97" spans="1:7" ht="16" customHeight="1" thickBot="1" x14ac:dyDescent="0.35">
      <c r="A97" s="194"/>
      <c r="B97" s="194"/>
      <c r="C97" s="194"/>
      <c r="D97" s="194"/>
      <c r="E97" s="194"/>
      <c r="F97" s="194"/>
      <c r="G97" s="194"/>
    </row>
    <row r="98" spans="1:7" ht="16" customHeight="1" thickBot="1" x14ac:dyDescent="0.35">
      <c r="A98" s="191" t="s">
        <v>42</v>
      </c>
      <c r="B98" s="192"/>
      <c r="C98" s="192"/>
      <c r="D98" s="192"/>
      <c r="E98" s="192"/>
      <c r="F98" s="192"/>
      <c r="G98" s="193"/>
    </row>
    <row r="99" spans="1:7" ht="16" customHeight="1" x14ac:dyDescent="0.3">
      <c r="A99" s="100" t="s">
        <v>208</v>
      </c>
      <c r="B99" s="101"/>
      <c r="C99" s="101"/>
      <c r="D99" s="101"/>
      <c r="E99" s="101"/>
      <c r="F99" s="101"/>
      <c r="G99" s="102"/>
    </row>
    <row r="100" spans="1:7" ht="16" customHeight="1" x14ac:dyDescent="0.3">
      <c r="A100" s="103"/>
      <c r="B100" s="104"/>
      <c r="C100" s="104"/>
      <c r="D100" s="104"/>
      <c r="E100" s="104"/>
      <c r="F100" s="104"/>
      <c r="G100" s="105"/>
    </row>
    <row r="101" spans="1:7" ht="16" customHeight="1" x14ac:dyDescent="0.3">
      <c r="A101" s="103"/>
      <c r="B101" s="104"/>
      <c r="C101" s="104"/>
      <c r="D101" s="104"/>
      <c r="E101" s="104"/>
      <c r="F101" s="104"/>
      <c r="G101" s="105"/>
    </row>
    <row r="102" spans="1:7" ht="16" customHeight="1" thickBot="1" x14ac:dyDescent="0.35">
      <c r="A102" s="103"/>
      <c r="B102" s="104"/>
      <c r="C102" s="104"/>
      <c r="D102" s="104"/>
      <c r="E102" s="104"/>
      <c r="F102" s="104"/>
      <c r="G102" s="105"/>
    </row>
    <row r="103" spans="1:7" ht="16" customHeight="1" x14ac:dyDescent="0.3">
      <c r="A103" s="191" t="s">
        <v>43</v>
      </c>
      <c r="B103" s="192"/>
      <c r="C103" s="192"/>
      <c r="D103" s="192"/>
      <c r="E103" s="192"/>
      <c r="F103" s="192"/>
      <c r="G103" s="193"/>
    </row>
    <row r="104" spans="1:7" ht="16" customHeight="1" x14ac:dyDescent="0.3">
      <c r="A104" s="198" t="s">
        <v>252</v>
      </c>
      <c r="B104" s="117"/>
      <c r="C104" s="117"/>
      <c r="D104" s="117"/>
      <c r="E104" s="117"/>
      <c r="F104" s="117"/>
      <c r="G104" s="118"/>
    </row>
    <row r="105" spans="1:7" ht="16" customHeight="1" x14ac:dyDescent="0.3">
      <c r="A105" s="198"/>
      <c r="B105" s="117"/>
      <c r="C105" s="117"/>
      <c r="D105" s="117"/>
      <c r="E105" s="117"/>
      <c r="F105" s="117"/>
      <c r="G105" s="118"/>
    </row>
    <row r="106" spans="1:7" ht="16" customHeight="1" x14ac:dyDescent="0.3">
      <c r="A106" s="198"/>
      <c r="B106" s="117"/>
      <c r="C106" s="117"/>
      <c r="D106" s="117"/>
      <c r="E106" s="117"/>
      <c r="F106" s="117"/>
      <c r="G106" s="118"/>
    </row>
    <row r="107" spans="1:7" ht="16" customHeight="1" x14ac:dyDescent="0.3">
      <c r="A107" s="198"/>
      <c r="B107" s="117"/>
      <c r="C107" s="117"/>
      <c r="D107" s="117"/>
      <c r="E107" s="117"/>
      <c r="F107" s="117"/>
      <c r="G107" s="118"/>
    </row>
    <row r="108" spans="1:7" ht="16" customHeight="1" x14ac:dyDescent="0.3">
      <c r="A108" s="198"/>
      <c r="B108" s="117"/>
      <c r="C108" s="117"/>
      <c r="D108" s="117"/>
      <c r="E108" s="117"/>
      <c r="F108" s="117"/>
      <c r="G108" s="118"/>
    </row>
    <row r="109" spans="1:7" ht="16" customHeight="1" x14ac:dyDescent="0.3">
      <c r="A109" s="198"/>
      <c r="B109" s="117"/>
      <c r="C109" s="117"/>
      <c r="D109" s="117"/>
      <c r="E109" s="117"/>
      <c r="F109" s="117"/>
      <c r="G109" s="118"/>
    </row>
    <row r="110" spans="1:7" ht="16" customHeight="1" x14ac:dyDescent="0.3">
      <c r="A110" s="199" t="s">
        <v>123</v>
      </c>
      <c r="B110" s="200"/>
      <c r="C110" s="200"/>
      <c r="D110" s="200"/>
      <c r="E110" s="200"/>
      <c r="F110" s="200"/>
      <c r="G110" s="201"/>
    </row>
    <row r="111" spans="1:7" ht="16" customHeight="1" x14ac:dyDescent="0.3">
      <c r="A111" s="33"/>
      <c r="B111" s="32">
        <v>6</v>
      </c>
      <c r="C111" s="34" t="s">
        <v>173</v>
      </c>
      <c r="D111" s="32">
        <v>5</v>
      </c>
      <c r="E111" s="32">
        <v>4</v>
      </c>
      <c r="F111" s="32">
        <v>3</v>
      </c>
      <c r="G111" s="34"/>
    </row>
    <row r="112" spans="1:7" ht="16" customHeight="1" x14ac:dyDescent="0.3">
      <c r="A112" s="33" t="s">
        <v>126</v>
      </c>
      <c r="B112" s="205" t="s">
        <v>171</v>
      </c>
      <c r="C112" s="208" t="s">
        <v>172</v>
      </c>
      <c r="D112" s="32" t="s">
        <v>127</v>
      </c>
      <c r="E112" s="32" t="s">
        <v>127</v>
      </c>
      <c r="F112" s="32" t="s">
        <v>127</v>
      </c>
      <c r="G112" s="34"/>
    </row>
    <row r="113" spans="1:7" ht="16" customHeight="1" x14ac:dyDescent="0.3">
      <c r="A113" s="33" t="s">
        <v>124</v>
      </c>
      <c r="B113" s="206"/>
      <c r="C113" s="209"/>
      <c r="D113" s="32" t="s">
        <v>169</v>
      </c>
      <c r="E113" s="32" t="s">
        <v>170</v>
      </c>
      <c r="F113" s="32" t="s">
        <v>168</v>
      </c>
      <c r="G113" s="34"/>
    </row>
    <row r="114" spans="1:7" ht="16" customHeight="1" thickBot="1" x14ac:dyDescent="0.35">
      <c r="A114" s="35" t="s">
        <v>125</v>
      </c>
      <c r="B114" s="207"/>
      <c r="C114" s="210"/>
      <c r="D114" s="36" t="s">
        <v>166</v>
      </c>
      <c r="E114" s="36" t="s">
        <v>167</v>
      </c>
      <c r="F114" s="36" t="s">
        <v>128</v>
      </c>
      <c r="G114" s="37"/>
    </row>
    <row r="115" spans="1:7" ht="16" customHeight="1" thickBot="1" x14ac:dyDescent="0.35">
      <c r="A115" s="191" t="s">
        <v>139</v>
      </c>
      <c r="B115" s="192"/>
      <c r="C115" s="192"/>
      <c r="D115" s="192"/>
      <c r="E115" s="192"/>
      <c r="F115" s="192"/>
      <c r="G115" s="193"/>
    </row>
    <row r="116" spans="1:7" ht="16" customHeight="1" x14ac:dyDescent="0.3">
      <c r="A116" s="100" t="s">
        <v>209</v>
      </c>
      <c r="B116" s="101"/>
      <c r="C116" s="101"/>
      <c r="D116" s="101"/>
      <c r="E116" s="101"/>
      <c r="F116" s="101"/>
      <c r="G116" s="102"/>
    </row>
    <row r="117" spans="1:7" ht="16" customHeight="1" x14ac:dyDescent="0.3">
      <c r="A117" s="103"/>
      <c r="B117" s="104"/>
      <c r="C117" s="104"/>
      <c r="D117" s="104"/>
      <c r="E117" s="104"/>
      <c r="F117" s="104"/>
      <c r="G117" s="105"/>
    </row>
    <row r="118" spans="1:7" ht="16" customHeight="1" x14ac:dyDescent="0.3">
      <c r="A118" s="103"/>
      <c r="B118" s="104"/>
      <c r="C118" s="104"/>
      <c r="D118" s="104"/>
      <c r="E118" s="104"/>
      <c r="F118" s="104"/>
      <c r="G118" s="105"/>
    </row>
    <row r="119" spans="1:7" ht="16" customHeight="1" x14ac:dyDescent="0.3">
      <c r="A119" s="103"/>
      <c r="B119" s="104"/>
      <c r="C119" s="104"/>
      <c r="D119" s="104"/>
      <c r="E119" s="104"/>
      <c r="F119" s="104"/>
      <c r="G119" s="105"/>
    </row>
    <row r="120" spans="1:7" ht="15" customHeight="1" x14ac:dyDescent="0.3">
      <c r="A120" s="103"/>
      <c r="B120" s="104"/>
      <c r="C120" s="104"/>
      <c r="D120" s="104"/>
      <c r="E120" s="104"/>
      <c r="F120" s="104"/>
      <c r="G120" s="105"/>
    </row>
    <row r="121" spans="1:7" ht="16" customHeight="1" x14ac:dyDescent="0.3">
      <c r="A121" s="103"/>
      <c r="B121" s="104"/>
      <c r="C121" s="104"/>
      <c r="D121" s="104"/>
      <c r="E121" s="104"/>
      <c r="F121" s="104"/>
      <c r="G121" s="105"/>
    </row>
    <row r="122" spans="1:7" ht="16" customHeight="1" thickBot="1" x14ac:dyDescent="0.35">
      <c r="A122" s="202"/>
      <c r="B122" s="203"/>
      <c r="C122" s="203"/>
      <c r="D122" s="203"/>
      <c r="E122" s="203"/>
      <c r="F122" s="203"/>
      <c r="G122" s="204"/>
    </row>
    <row r="123" spans="1:7" ht="16" customHeight="1" thickBot="1" x14ac:dyDescent="0.35">
      <c r="A123" s="195" t="s">
        <v>140</v>
      </c>
      <c r="B123" s="196"/>
      <c r="C123" s="196"/>
      <c r="D123" s="196"/>
      <c r="E123" s="196"/>
      <c r="F123" s="196"/>
      <c r="G123" s="197"/>
    </row>
    <row r="124" spans="1:7" ht="16" customHeight="1" x14ac:dyDescent="0.3">
      <c r="A124" s="100" t="s">
        <v>210</v>
      </c>
      <c r="B124" s="101"/>
      <c r="C124" s="101"/>
      <c r="D124" s="101"/>
      <c r="E124" s="101"/>
      <c r="F124" s="101"/>
      <c r="G124" s="102"/>
    </row>
    <row r="125" spans="1:7" ht="16" customHeight="1" x14ac:dyDescent="0.3">
      <c r="A125" s="103"/>
      <c r="B125" s="104"/>
      <c r="C125" s="104"/>
      <c r="D125" s="104"/>
      <c r="E125" s="104"/>
      <c r="F125" s="104"/>
      <c r="G125" s="105"/>
    </row>
    <row r="126" spans="1:7" ht="16" customHeight="1" x14ac:dyDescent="0.3">
      <c r="A126" s="103"/>
      <c r="B126" s="104"/>
      <c r="C126" s="104"/>
      <c r="D126" s="104"/>
      <c r="E126" s="104"/>
      <c r="F126" s="104"/>
      <c r="G126" s="105"/>
    </row>
    <row r="127" spans="1:7" ht="16" customHeight="1" x14ac:dyDescent="0.3">
      <c r="A127" s="103"/>
      <c r="B127" s="104"/>
      <c r="C127" s="104"/>
      <c r="D127" s="104"/>
      <c r="E127" s="104"/>
      <c r="F127" s="104"/>
      <c r="G127" s="105"/>
    </row>
    <row r="128" spans="1:7" ht="16" customHeight="1" x14ac:dyDescent="0.3">
      <c r="A128" s="103"/>
      <c r="B128" s="104"/>
      <c r="C128" s="104"/>
      <c r="D128" s="104"/>
      <c r="E128" s="104"/>
      <c r="F128" s="104"/>
      <c r="G128" s="105"/>
    </row>
    <row r="129" spans="1:7" ht="16" customHeight="1" x14ac:dyDescent="0.3">
      <c r="A129" s="103"/>
      <c r="B129" s="104"/>
      <c r="C129" s="104"/>
      <c r="D129" s="104"/>
      <c r="E129" s="104"/>
      <c r="F129" s="104"/>
      <c r="G129" s="105"/>
    </row>
    <row r="130" spans="1:7" ht="15.75" customHeight="1" x14ac:dyDescent="0.3">
      <c r="A130" s="103"/>
      <c r="B130" s="104"/>
      <c r="C130" s="104"/>
      <c r="D130" s="104"/>
      <c r="E130" s="104"/>
      <c r="F130" s="104"/>
      <c r="G130" s="105"/>
    </row>
    <row r="131" spans="1:7" ht="16" customHeight="1" thickBot="1" x14ac:dyDescent="0.35">
      <c r="A131" s="103"/>
      <c r="B131" s="104"/>
      <c r="C131" s="104"/>
      <c r="D131" s="104"/>
      <c r="E131" s="104"/>
      <c r="F131" s="104"/>
      <c r="G131" s="105"/>
    </row>
    <row r="132" spans="1:7" ht="16" customHeight="1" thickBot="1" x14ac:dyDescent="0.35">
      <c r="A132" s="195" t="s">
        <v>118</v>
      </c>
      <c r="B132" s="196"/>
      <c r="C132" s="196"/>
      <c r="D132" s="196"/>
      <c r="E132" s="196"/>
      <c r="F132" s="196"/>
      <c r="G132" s="197"/>
    </row>
    <row r="133" spans="1:7" ht="16" customHeight="1" x14ac:dyDescent="0.3">
      <c r="A133" s="100" t="s">
        <v>211</v>
      </c>
      <c r="B133" s="101"/>
      <c r="C133" s="101"/>
      <c r="D133" s="101"/>
      <c r="E133" s="101"/>
      <c r="F133" s="101"/>
      <c r="G133" s="102"/>
    </row>
    <row r="134" spans="1:7" ht="16" customHeight="1" x14ac:dyDescent="0.3">
      <c r="A134" s="103"/>
      <c r="B134" s="104"/>
      <c r="C134" s="104"/>
      <c r="D134" s="104"/>
      <c r="E134" s="104"/>
      <c r="F134" s="104"/>
      <c r="G134" s="105"/>
    </row>
    <row r="135" spans="1:7" ht="16" customHeight="1" x14ac:dyDescent="0.3">
      <c r="A135" s="103"/>
      <c r="B135" s="104"/>
      <c r="C135" s="104"/>
      <c r="D135" s="104"/>
      <c r="E135" s="104"/>
      <c r="F135" s="104"/>
      <c r="G135" s="105"/>
    </row>
    <row r="136" spans="1:7" ht="16" customHeight="1" x14ac:dyDescent="0.3">
      <c r="A136" s="103"/>
      <c r="B136" s="104"/>
      <c r="C136" s="104"/>
      <c r="D136" s="104"/>
      <c r="E136" s="104"/>
      <c r="F136" s="104"/>
      <c r="G136" s="105"/>
    </row>
    <row r="137" spans="1:7" ht="16" customHeight="1" x14ac:dyDescent="0.3">
      <c r="A137" s="103"/>
      <c r="B137" s="104"/>
      <c r="C137" s="104"/>
      <c r="D137" s="104"/>
      <c r="E137" s="104"/>
      <c r="F137" s="104"/>
      <c r="G137" s="105"/>
    </row>
    <row r="138" spans="1:7" ht="16" customHeight="1" x14ac:dyDescent="0.3">
      <c r="A138" s="103"/>
      <c r="B138" s="104"/>
      <c r="C138" s="104"/>
      <c r="D138" s="104"/>
      <c r="E138" s="104"/>
      <c r="F138" s="104"/>
      <c r="G138" s="105"/>
    </row>
    <row r="139" spans="1:7" ht="16" customHeight="1" x14ac:dyDescent="0.3">
      <c r="A139" s="103"/>
      <c r="B139" s="104"/>
      <c r="C139" s="104"/>
      <c r="D139" s="104"/>
      <c r="E139" s="104"/>
      <c r="F139" s="104"/>
      <c r="G139" s="105"/>
    </row>
    <row r="140" spans="1:7" ht="16" customHeight="1" x14ac:dyDescent="0.3">
      <c r="A140" s="103"/>
      <c r="B140" s="104"/>
      <c r="C140" s="104"/>
      <c r="D140" s="104"/>
      <c r="E140" s="104"/>
      <c r="F140" s="104"/>
      <c r="G140" s="105"/>
    </row>
    <row r="141" spans="1:7" ht="16" customHeight="1" x14ac:dyDescent="0.3">
      <c r="A141" s="103"/>
      <c r="B141" s="104"/>
      <c r="C141" s="104"/>
      <c r="D141" s="104"/>
      <c r="E141" s="104"/>
      <c r="F141" s="104"/>
      <c r="G141" s="105"/>
    </row>
    <row r="142" spans="1:7" ht="16" customHeight="1" x14ac:dyDescent="0.3">
      <c r="A142" s="103"/>
      <c r="B142" s="104"/>
      <c r="C142" s="104"/>
      <c r="D142" s="104"/>
      <c r="E142" s="104"/>
      <c r="F142" s="104"/>
      <c r="G142" s="105"/>
    </row>
    <row r="143" spans="1:7" ht="16" customHeight="1" x14ac:dyDescent="0.3">
      <c r="A143" s="103"/>
      <c r="B143" s="104"/>
      <c r="C143" s="104"/>
      <c r="D143" s="104"/>
      <c r="E143" s="104"/>
      <c r="F143" s="104"/>
      <c r="G143" s="105"/>
    </row>
  </sheetData>
  <mergeCells count="96">
    <mergeCell ref="A77:G92"/>
    <mergeCell ref="A68:G68"/>
    <mergeCell ref="A76:G76"/>
    <mergeCell ref="A63:G63"/>
    <mergeCell ref="A66:G66"/>
    <mergeCell ref="A69:G75"/>
    <mergeCell ref="A67:G67"/>
    <mergeCell ref="A132:G132"/>
    <mergeCell ref="A104:G109"/>
    <mergeCell ref="A110:G110"/>
    <mergeCell ref="A115:G115"/>
    <mergeCell ref="A123:G123"/>
    <mergeCell ref="A116:G122"/>
    <mergeCell ref="B112:B114"/>
    <mergeCell ref="C112:C114"/>
    <mergeCell ref="A103:G103"/>
    <mergeCell ref="A93:G93"/>
    <mergeCell ref="A98:G98"/>
    <mergeCell ref="A99:G102"/>
    <mergeCell ref="A94:G94"/>
    <mergeCell ref="A95:G95"/>
    <mergeCell ref="A96:G96"/>
    <mergeCell ref="A97:G97"/>
    <mergeCell ref="A58:B58"/>
    <mergeCell ref="C58:G58"/>
    <mergeCell ref="A64:G64"/>
    <mergeCell ref="A65:G65"/>
    <mergeCell ref="A59:B59"/>
    <mergeCell ref="C59:G59"/>
    <mergeCell ref="A60:B60"/>
    <mergeCell ref="C60:G60"/>
    <mergeCell ref="A62:B62"/>
    <mergeCell ref="C62:G62"/>
    <mergeCell ref="A61:B61"/>
    <mergeCell ref="C61:G61"/>
    <mergeCell ref="A43:B43"/>
    <mergeCell ref="A45:B45"/>
    <mergeCell ref="C40:G45"/>
    <mergeCell ref="A46:G46"/>
    <mergeCell ref="A52:B52"/>
    <mergeCell ref="C52:D52"/>
    <mergeCell ref="E52:G52"/>
    <mergeCell ref="A44:B44"/>
    <mergeCell ref="A47:B47"/>
    <mergeCell ref="A50:B50"/>
    <mergeCell ref="C47:G47"/>
    <mergeCell ref="C50:G50"/>
    <mergeCell ref="A49:B49"/>
    <mergeCell ref="A48:B48"/>
    <mergeCell ref="C48:G48"/>
    <mergeCell ref="A56:G56"/>
    <mergeCell ref="A57:B57"/>
    <mergeCell ref="C57:G57"/>
    <mergeCell ref="A53:B53"/>
    <mergeCell ref="C53:D53"/>
    <mergeCell ref="E53:G53"/>
    <mergeCell ref="A55:B55"/>
    <mergeCell ref="C55:D55"/>
    <mergeCell ref="E55:G55"/>
    <mergeCell ref="E54:G54"/>
    <mergeCell ref="C54:D54"/>
    <mergeCell ref="A12:B12"/>
    <mergeCell ref="C11:G11"/>
    <mergeCell ref="B8:D8"/>
    <mergeCell ref="A6:A8"/>
    <mergeCell ref="B33:B35"/>
    <mergeCell ref="A33:A35"/>
    <mergeCell ref="C31:G35"/>
    <mergeCell ref="B6:D6"/>
    <mergeCell ref="B7:D7"/>
    <mergeCell ref="A11:B11"/>
    <mergeCell ref="C12:G25"/>
    <mergeCell ref="A27:B30"/>
    <mergeCell ref="A1:G1"/>
    <mergeCell ref="B2:G2"/>
    <mergeCell ref="B3:C3"/>
    <mergeCell ref="B4:G4"/>
    <mergeCell ref="A10:G10"/>
    <mergeCell ref="F3:G3"/>
    <mergeCell ref="D3:E3"/>
    <mergeCell ref="A133:G143"/>
    <mergeCell ref="A124:G131"/>
    <mergeCell ref="A20:A22"/>
    <mergeCell ref="A31:B31"/>
    <mergeCell ref="A36:B36"/>
    <mergeCell ref="A37:B38"/>
    <mergeCell ref="C36:G38"/>
    <mergeCell ref="A51:B51"/>
    <mergeCell ref="C51:G51"/>
    <mergeCell ref="A39:B39"/>
    <mergeCell ref="C39:G39"/>
    <mergeCell ref="A40:B40"/>
    <mergeCell ref="A41:B41"/>
    <mergeCell ref="A42:B42"/>
    <mergeCell ref="C49:G49"/>
    <mergeCell ref="A54:B54"/>
  </mergeCells>
  <pageMargins left="0.70866141732283472" right="0.70866141732283472" top="0.74803149606299213" bottom="0.74803149606299213" header="0.31496062992125984" footer="0.31496062992125984"/>
  <pageSetup scale="84" orientation="portrait" r:id="rId1"/>
  <rowBreaks count="2" manualBreakCount="2">
    <brk id="45" max="6" man="1"/>
    <brk id="92" max="6"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26ED4F-0C7A-44B9-815F-25A65EB1429C}">
  <dimension ref="A1:O30"/>
  <sheetViews>
    <sheetView topLeftCell="A13" workbookViewId="0">
      <selection activeCell="F17" sqref="F17:H17"/>
    </sheetView>
  </sheetViews>
  <sheetFormatPr baseColWidth="10" defaultRowHeight="14.5" x14ac:dyDescent="0.35"/>
  <cols>
    <col min="1" max="1" width="27" bestFit="1" customWidth="1"/>
    <col min="2" max="2" width="9.26953125" bestFit="1" customWidth="1"/>
    <col min="3" max="3" width="8.1796875" bestFit="1" customWidth="1"/>
    <col min="4" max="4" width="9.26953125" bestFit="1" customWidth="1"/>
    <col min="5" max="5" width="8.1796875" bestFit="1" customWidth="1"/>
    <col min="12" max="12" width="12.54296875" customWidth="1"/>
  </cols>
  <sheetData>
    <row r="1" spans="1:15" ht="15" thickBot="1" x14ac:dyDescent="0.4">
      <c r="A1" s="243" t="s">
        <v>256</v>
      </c>
      <c r="B1" s="243"/>
      <c r="C1" s="243"/>
      <c r="D1" s="243"/>
      <c r="E1" s="243"/>
      <c r="G1" s="243" t="s">
        <v>257</v>
      </c>
      <c r="H1" s="243"/>
      <c r="I1" s="243"/>
      <c r="J1" s="243"/>
      <c r="K1" s="243"/>
      <c r="L1" s="243"/>
      <c r="M1" s="243"/>
      <c r="N1" s="243"/>
      <c r="O1" s="243"/>
    </row>
    <row r="2" spans="1:15" ht="15.5" thickTop="1" thickBot="1" x14ac:dyDescent="0.4">
      <c r="A2" s="80" t="s">
        <v>258</v>
      </c>
      <c r="B2" s="244" t="s">
        <v>259</v>
      </c>
      <c r="C2" s="245"/>
      <c r="D2" s="244" t="s">
        <v>260</v>
      </c>
      <c r="E2" s="246"/>
      <c r="G2" s="80"/>
      <c r="H2" s="244" t="s">
        <v>261</v>
      </c>
      <c r="I2" s="245"/>
      <c r="J2" s="244" t="s">
        <v>262</v>
      </c>
      <c r="K2" s="245"/>
      <c r="L2" s="244" t="s">
        <v>263</v>
      </c>
      <c r="M2" s="245"/>
      <c r="N2" s="244" t="s">
        <v>264</v>
      </c>
      <c r="O2" s="246"/>
    </row>
    <row r="3" spans="1:15" ht="23.5" thickTop="1" x14ac:dyDescent="0.35">
      <c r="A3" s="234" t="s">
        <v>265</v>
      </c>
      <c r="B3" s="81" t="s">
        <v>266</v>
      </c>
      <c r="C3" s="81" t="s">
        <v>267</v>
      </c>
      <c r="D3" s="81" t="s">
        <v>266</v>
      </c>
      <c r="E3" s="82" t="s">
        <v>268</v>
      </c>
      <c r="G3" s="236" t="s">
        <v>269</v>
      </c>
      <c r="H3" s="238" t="s">
        <v>270</v>
      </c>
      <c r="I3" s="83" t="s">
        <v>271</v>
      </c>
      <c r="J3" s="83" t="s">
        <v>272</v>
      </c>
      <c r="K3" s="83" t="s">
        <v>273</v>
      </c>
      <c r="L3" s="238" t="s">
        <v>274</v>
      </c>
      <c r="M3" s="83" t="s">
        <v>275</v>
      </c>
      <c r="N3" s="238" t="s">
        <v>276</v>
      </c>
      <c r="O3" s="84" t="s">
        <v>277</v>
      </c>
    </row>
    <row r="4" spans="1:15" ht="25.5" thickBot="1" x14ac:dyDescent="0.4">
      <c r="A4" s="235"/>
      <c r="B4" s="86" t="s">
        <v>278</v>
      </c>
      <c r="C4" s="86" t="s">
        <v>279</v>
      </c>
      <c r="D4" s="86" t="s">
        <v>280</v>
      </c>
      <c r="E4" s="87" t="s">
        <v>281</v>
      </c>
      <c r="G4" s="237"/>
      <c r="H4" s="239"/>
      <c r="I4" s="88" t="s">
        <v>282</v>
      </c>
      <c r="J4" s="88" t="s">
        <v>283</v>
      </c>
      <c r="K4" s="88" t="s">
        <v>282</v>
      </c>
      <c r="L4" s="239"/>
      <c r="M4" s="88" t="s">
        <v>282</v>
      </c>
      <c r="N4" s="239"/>
      <c r="O4" s="89" t="s">
        <v>282</v>
      </c>
    </row>
    <row r="5" spans="1:15" ht="15" thickBot="1" x14ac:dyDescent="0.4">
      <c r="A5" s="85" t="s">
        <v>284</v>
      </c>
      <c r="B5" s="86">
        <v>545</v>
      </c>
      <c r="C5" s="86" t="s">
        <v>285</v>
      </c>
      <c r="D5" s="86">
        <v>199</v>
      </c>
      <c r="E5" s="87" t="s">
        <v>286</v>
      </c>
      <c r="G5" s="90" t="s">
        <v>284</v>
      </c>
      <c r="H5" s="88">
        <v>1437</v>
      </c>
      <c r="I5" s="88" t="s">
        <v>287</v>
      </c>
      <c r="J5" s="88">
        <v>681</v>
      </c>
      <c r="K5" s="88" t="s">
        <v>288</v>
      </c>
      <c r="L5" s="88">
        <v>336</v>
      </c>
      <c r="M5" s="88" t="s">
        <v>289</v>
      </c>
      <c r="N5" s="88">
        <v>167</v>
      </c>
      <c r="O5" s="89" t="s">
        <v>290</v>
      </c>
    </row>
    <row r="6" spans="1:15" ht="15" thickBot="1" x14ac:dyDescent="0.4">
      <c r="A6" s="85" t="s">
        <v>291</v>
      </c>
      <c r="B6" s="86">
        <v>454</v>
      </c>
      <c r="C6" s="86" t="s">
        <v>292</v>
      </c>
      <c r="D6" s="86">
        <v>166</v>
      </c>
      <c r="E6" s="87" t="s">
        <v>293</v>
      </c>
      <c r="G6" s="90" t="s">
        <v>291</v>
      </c>
      <c r="H6" s="88">
        <v>1197</v>
      </c>
      <c r="I6" s="88" t="s">
        <v>294</v>
      </c>
      <c r="J6" s="88">
        <v>567</v>
      </c>
      <c r="K6" s="88" t="s">
        <v>295</v>
      </c>
      <c r="L6" s="88">
        <v>280</v>
      </c>
      <c r="M6" s="88" t="s">
        <v>296</v>
      </c>
      <c r="N6" s="88">
        <v>139</v>
      </c>
      <c r="O6" s="89" t="s">
        <v>297</v>
      </c>
    </row>
    <row r="7" spans="1:15" ht="15" thickBot="1" x14ac:dyDescent="0.4">
      <c r="A7" s="85" t="s">
        <v>298</v>
      </c>
      <c r="B7" s="86">
        <v>363</v>
      </c>
      <c r="C7" s="86" t="s">
        <v>299</v>
      </c>
      <c r="D7" s="86">
        <v>132</v>
      </c>
      <c r="E7" s="87" t="s">
        <v>300</v>
      </c>
      <c r="G7" s="90" t="s">
        <v>298</v>
      </c>
      <c r="H7" s="88">
        <v>958</v>
      </c>
      <c r="I7" s="88" t="s">
        <v>301</v>
      </c>
      <c r="J7" s="88">
        <v>454</v>
      </c>
      <c r="K7" s="88" t="s">
        <v>302</v>
      </c>
      <c r="L7" s="88">
        <v>224</v>
      </c>
      <c r="M7" s="88" t="s">
        <v>303</v>
      </c>
      <c r="N7" s="88">
        <v>111</v>
      </c>
      <c r="O7" s="89" t="s">
        <v>304</v>
      </c>
    </row>
    <row r="8" spans="1:15" ht="15" thickBot="1" x14ac:dyDescent="0.4">
      <c r="A8" s="85" t="s">
        <v>305</v>
      </c>
      <c r="B8" s="86">
        <v>272</v>
      </c>
      <c r="C8" s="86" t="s">
        <v>306</v>
      </c>
      <c r="D8" s="86">
        <v>99</v>
      </c>
      <c r="E8" s="87" t="s">
        <v>307</v>
      </c>
      <c r="G8" s="90" t="s">
        <v>305</v>
      </c>
      <c r="H8" s="88">
        <v>718</v>
      </c>
      <c r="I8" s="88" t="s">
        <v>308</v>
      </c>
      <c r="J8" s="88">
        <v>340</v>
      </c>
      <c r="K8" s="88" t="s">
        <v>309</v>
      </c>
      <c r="L8" s="88">
        <v>168</v>
      </c>
      <c r="M8" s="88" t="s">
        <v>290</v>
      </c>
      <c r="N8" s="88">
        <v>83</v>
      </c>
      <c r="O8" s="89" t="s">
        <v>310</v>
      </c>
    </row>
    <row r="9" spans="1:15" ht="15" thickBot="1" x14ac:dyDescent="0.4">
      <c r="A9" s="85" t="s">
        <v>311</v>
      </c>
      <c r="B9" s="86">
        <v>181</v>
      </c>
      <c r="C9" s="86" t="s">
        <v>312</v>
      </c>
      <c r="D9" s="86">
        <v>66</v>
      </c>
      <c r="E9" s="87" t="s">
        <v>313</v>
      </c>
      <c r="G9" s="90" t="s">
        <v>311</v>
      </c>
      <c r="H9" s="88">
        <v>479</v>
      </c>
      <c r="I9" s="88" t="s">
        <v>314</v>
      </c>
      <c r="J9" s="88">
        <v>277</v>
      </c>
      <c r="K9" s="88" t="s">
        <v>315</v>
      </c>
      <c r="L9" s="88">
        <v>112</v>
      </c>
      <c r="M9" s="88" t="s">
        <v>304</v>
      </c>
      <c r="N9" s="88">
        <v>55</v>
      </c>
      <c r="O9" s="89" t="s">
        <v>316</v>
      </c>
    </row>
    <row r="10" spans="1:15" ht="15" thickBot="1" x14ac:dyDescent="0.4">
      <c r="A10" s="240" t="s">
        <v>317</v>
      </c>
      <c r="B10" s="241"/>
      <c r="C10" s="241"/>
      <c r="D10" s="241"/>
      <c r="E10" s="242"/>
      <c r="G10" s="240" t="s">
        <v>317</v>
      </c>
      <c r="H10" s="241"/>
      <c r="I10" s="241"/>
      <c r="J10" s="241"/>
      <c r="K10" s="241"/>
      <c r="L10" s="241"/>
      <c r="M10" s="241"/>
      <c r="N10" s="241"/>
      <c r="O10" s="242"/>
    </row>
    <row r="11" spans="1:15" ht="15" thickTop="1" x14ac:dyDescent="0.35"/>
    <row r="12" spans="1:15" ht="15" thickBot="1" x14ac:dyDescent="0.4"/>
    <row r="13" spans="1:15" x14ac:dyDescent="0.35">
      <c r="A13" s="229" t="s">
        <v>318</v>
      </c>
      <c r="B13" s="230"/>
      <c r="C13" s="230"/>
      <c r="D13" s="230"/>
      <c r="E13" s="230"/>
      <c r="F13" s="230"/>
      <c r="G13" s="230"/>
      <c r="H13" s="230"/>
      <c r="I13" s="230"/>
      <c r="J13" s="231"/>
    </row>
    <row r="14" spans="1:15" x14ac:dyDescent="0.35">
      <c r="A14" s="91"/>
      <c r="B14" s="92" t="s">
        <v>319</v>
      </c>
      <c r="C14" s="232" t="s">
        <v>262</v>
      </c>
      <c r="D14" s="232"/>
      <c r="E14" s="232"/>
      <c r="F14" s="232" t="s">
        <v>263</v>
      </c>
      <c r="G14" s="232"/>
      <c r="H14" s="232"/>
      <c r="I14" s="232" t="s">
        <v>264</v>
      </c>
      <c r="J14" s="233"/>
    </row>
    <row r="15" spans="1:15" x14ac:dyDescent="0.35">
      <c r="A15" s="91"/>
      <c r="B15" s="92" t="s">
        <v>320</v>
      </c>
      <c r="C15" s="232" t="s">
        <v>321</v>
      </c>
      <c r="D15" s="232"/>
      <c r="E15" s="232"/>
      <c r="F15" s="232" t="s">
        <v>322</v>
      </c>
      <c r="G15" s="232"/>
      <c r="H15" s="232"/>
      <c r="I15" s="232" t="s">
        <v>323</v>
      </c>
      <c r="J15" s="233"/>
    </row>
    <row r="16" spans="1:15" ht="23" x14ac:dyDescent="0.35">
      <c r="A16" s="93" t="s">
        <v>269</v>
      </c>
      <c r="B16" s="94" t="s">
        <v>324</v>
      </c>
      <c r="C16" s="225" t="s">
        <v>325</v>
      </c>
      <c r="D16" s="225"/>
      <c r="E16" s="225"/>
      <c r="F16" s="225" t="s">
        <v>326</v>
      </c>
      <c r="G16" s="225"/>
      <c r="H16" s="225"/>
      <c r="I16" s="225" t="s">
        <v>327</v>
      </c>
      <c r="J16" s="226"/>
      <c r="K16" s="95"/>
    </row>
    <row r="17" spans="1:13" ht="15" thickBot="1" x14ac:dyDescent="0.4">
      <c r="A17" s="93" t="s">
        <v>284</v>
      </c>
      <c r="B17" s="96">
        <v>1732</v>
      </c>
      <c r="C17" s="217">
        <v>803</v>
      </c>
      <c r="D17" s="217"/>
      <c r="E17" s="217"/>
      <c r="F17" s="227">
        <v>394</v>
      </c>
      <c r="G17" s="227"/>
      <c r="H17" s="227"/>
      <c r="I17" s="227">
        <v>196</v>
      </c>
      <c r="J17" s="228"/>
      <c r="K17" s="95"/>
    </row>
    <row r="18" spans="1:13" ht="15" thickBot="1" x14ac:dyDescent="0.4">
      <c r="A18" s="93" t="s">
        <v>291</v>
      </c>
      <c r="B18" s="96">
        <v>1443</v>
      </c>
      <c r="C18" s="217">
        <v>669</v>
      </c>
      <c r="D18" s="217"/>
      <c r="E18" s="219"/>
      <c r="F18" s="220">
        <v>329</v>
      </c>
      <c r="G18" s="221"/>
      <c r="H18" s="221"/>
      <c r="I18" s="221">
        <v>163</v>
      </c>
      <c r="J18" s="222"/>
      <c r="K18" s="95"/>
    </row>
    <row r="19" spans="1:13" x14ac:dyDescent="0.35">
      <c r="A19" s="93" t="s">
        <v>298</v>
      </c>
      <c r="B19" s="96">
        <v>1154</v>
      </c>
      <c r="C19" s="217">
        <v>535</v>
      </c>
      <c r="D19" s="217"/>
      <c r="E19" s="217"/>
      <c r="F19" s="223">
        <v>263</v>
      </c>
      <c r="G19" s="223"/>
      <c r="H19" s="223"/>
      <c r="I19" s="223">
        <v>131</v>
      </c>
      <c r="J19" s="224"/>
      <c r="K19" s="95"/>
    </row>
    <row r="20" spans="1:13" x14ac:dyDescent="0.35">
      <c r="A20" s="93" t="s">
        <v>305</v>
      </c>
      <c r="B20" s="96">
        <v>866</v>
      </c>
      <c r="C20" s="217">
        <v>401</v>
      </c>
      <c r="D20" s="217"/>
      <c r="E20" s="217"/>
      <c r="F20" s="217">
        <v>197</v>
      </c>
      <c r="G20" s="217"/>
      <c r="H20" s="217"/>
      <c r="I20" s="217">
        <v>98</v>
      </c>
      <c r="J20" s="218"/>
      <c r="K20" s="95"/>
      <c r="L20" s="97"/>
      <c r="M20" s="97"/>
    </row>
    <row r="21" spans="1:13" x14ac:dyDescent="0.35">
      <c r="A21" s="93" t="s">
        <v>311</v>
      </c>
      <c r="B21" s="96">
        <v>577</v>
      </c>
      <c r="C21" s="217">
        <v>267</v>
      </c>
      <c r="D21" s="217"/>
      <c r="E21" s="217"/>
      <c r="F21" s="217">
        <v>131</v>
      </c>
      <c r="G21" s="217"/>
      <c r="H21" s="217"/>
      <c r="I21" s="217">
        <v>65</v>
      </c>
      <c r="J21" s="218"/>
      <c r="K21" s="95"/>
      <c r="L21" s="97"/>
      <c r="M21" s="97"/>
    </row>
    <row r="22" spans="1:13" ht="15" thickBot="1" x14ac:dyDescent="0.4">
      <c r="A22" s="214" t="s">
        <v>317</v>
      </c>
      <c r="B22" s="215"/>
      <c r="C22" s="215"/>
      <c r="D22" s="215"/>
      <c r="E22" s="215"/>
      <c r="F22" s="215"/>
      <c r="G22" s="215"/>
      <c r="H22" s="215"/>
      <c r="I22" s="215"/>
      <c r="J22" s="216"/>
      <c r="K22" s="98"/>
      <c r="L22" s="98"/>
      <c r="M22" s="97"/>
    </row>
    <row r="24" spans="1:13" ht="15.5" x14ac:dyDescent="0.35">
      <c r="A24" s="39" t="s">
        <v>333</v>
      </c>
      <c r="B24" s="39">
        <v>300</v>
      </c>
      <c r="C24" t="s">
        <v>334</v>
      </c>
    </row>
    <row r="25" spans="1:13" ht="15.5" x14ac:dyDescent="0.35">
      <c r="A25" s="39"/>
      <c r="B25" s="39"/>
    </row>
    <row r="26" spans="1:13" ht="15.5" x14ac:dyDescent="0.35">
      <c r="A26" s="39" t="s">
        <v>328</v>
      </c>
      <c r="B26" s="39"/>
    </row>
    <row r="27" spans="1:13" ht="15.5" x14ac:dyDescent="0.35">
      <c r="A27" s="39" t="s">
        <v>329</v>
      </c>
      <c r="B27" s="99"/>
    </row>
    <row r="28" spans="1:13" ht="15.5" x14ac:dyDescent="0.35">
      <c r="A28" s="39" t="s">
        <v>330</v>
      </c>
      <c r="B28" s="99"/>
    </row>
    <row r="29" spans="1:13" ht="15.5" x14ac:dyDescent="0.35">
      <c r="A29" s="39" t="s">
        <v>331</v>
      </c>
      <c r="B29" s="99"/>
    </row>
    <row r="30" spans="1:13" ht="15.5" x14ac:dyDescent="0.35">
      <c r="A30" s="39" t="s">
        <v>332</v>
      </c>
      <c r="B30" s="99"/>
    </row>
  </sheetData>
  <mergeCells count="41">
    <mergeCell ref="A10:E10"/>
    <mergeCell ref="G10:O10"/>
    <mergeCell ref="A1:E1"/>
    <mergeCell ref="G1:O1"/>
    <mergeCell ref="B2:C2"/>
    <mergeCell ref="D2:E2"/>
    <mergeCell ref="H2:I2"/>
    <mergeCell ref="J2:K2"/>
    <mergeCell ref="L2:M2"/>
    <mergeCell ref="N2:O2"/>
    <mergeCell ref="A3:A4"/>
    <mergeCell ref="G3:G4"/>
    <mergeCell ref="H3:H4"/>
    <mergeCell ref="L3:L4"/>
    <mergeCell ref="N3:N4"/>
    <mergeCell ref="A13:J13"/>
    <mergeCell ref="C14:E14"/>
    <mergeCell ref="F14:H14"/>
    <mergeCell ref="I14:J14"/>
    <mergeCell ref="C15:E15"/>
    <mergeCell ref="F15:H15"/>
    <mergeCell ref="I15:J15"/>
    <mergeCell ref="C16:E16"/>
    <mergeCell ref="F16:H16"/>
    <mergeCell ref="I16:J16"/>
    <mergeCell ref="C17:E17"/>
    <mergeCell ref="F17:H17"/>
    <mergeCell ref="I17:J17"/>
    <mergeCell ref="C18:E18"/>
    <mergeCell ref="F18:H18"/>
    <mergeCell ref="I18:J18"/>
    <mergeCell ref="C19:E19"/>
    <mergeCell ref="F19:H19"/>
    <mergeCell ref="I19:J19"/>
    <mergeCell ref="A22:J22"/>
    <mergeCell ref="C20:E20"/>
    <mergeCell ref="F20:H20"/>
    <mergeCell ref="I20:J20"/>
    <mergeCell ref="C21:E21"/>
    <mergeCell ref="F21:H21"/>
    <mergeCell ref="I21:J2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10"/>
  <sheetViews>
    <sheetView view="pageBreakPreview" zoomScale="60" workbookViewId="0">
      <selection activeCell="H6" sqref="H6"/>
    </sheetView>
  </sheetViews>
  <sheetFormatPr baseColWidth="10" defaultColWidth="11.453125" defaultRowHeight="14" x14ac:dyDescent="0.35"/>
  <cols>
    <col min="1" max="3" width="44.26953125" style="22" customWidth="1"/>
    <col min="4" max="16384" width="11.453125" style="22"/>
  </cols>
  <sheetData>
    <row r="1" spans="1:3" ht="14.5" thickBot="1" x14ac:dyDescent="0.4">
      <c r="A1" s="247" t="s">
        <v>94</v>
      </c>
      <c r="B1" s="248"/>
      <c r="C1" s="249"/>
    </row>
    <row r="2" spans="1:3" ht="14.5" thickBot="1" x14ac:dyDescent="0.4">
      <c r="A2" s="247" t="s">
        <v>249</v>
      </c>
      <c r="B2" s="248"/>
      <c r="C2" s="249"/>
    </row>
    <row r="3" spans="1:3" ht="14.5" thickBot="1" x14ac:dyDescent="0.4">
      <c r="A3" s="250"/>
      <c r="B3" s="251"/>
      <c r="C3" s="252"/>
    </row>
    <row r="4" spans="1:3" x14ac:dyDescent="0.35">
      <c r="A4" s="23" t="s">
        <v>2</v>
      </c>
      <c r="B4" s="24" t="s">
        <v>95</v>
      </c>
      <c r="C4" s="25" t="s">
        <v>96</v>
      </c>
    </row>
    <row r="5" spans="1:3" ht="56" x14ac:dyDescent="0.35">
      <c r="A5" s="26" t="s">
        <v>97</v>
      </c>
      <c r="B5" s="27" t="s">
        <v>98</v>
      </c>
      <c r="C5" s="28" t="s">
        <v>99</v>
      </c>
    </row>
    <row r="6" spans="1:3" ht="126" x14ac:dyDescent="0.35">
      <c r="A6" s="26" t="s">
        <v>100</v>
      </c>
      <c r="B6" s="27" t="s">
        <v>101</v>
      </c>
      <c r="C6" s="28" t="s">
        <v>114</v>
      </c>
    </row>
    <row r="7" spans="1:3" ht="42" x14ac:dyDescent="0.35">
      <c r="A7" s="26" t="s">
        <v>102</v>
      </c>
      <c r="B7" s="27" t="s">
        <v>115</v>
      </c>
      <c r="C7" s="28" t="s">
        <v>103</v>
      </c>
    </row>
    <row r="8" spans="1:3" ht="84" x14ac:dyDescent="0.35">
      <c r="A8" s="26" t="s">
        <v>104</v>
      </c>
      <c r="B8" s="27" t="s">
        <v>105</v>
      </c>
      <c r="C8" s="28" t="s">
        <v>106</v>
      </c>
    </row>
    <row r="9" spans="1:3" ht="84" x14ac:dyDescent="0.35">
      <c r="A9" s="26" t="s">
        <v>107</v>
      </c>
      <c r="B9" s="27" t="s">
        <v>105</v>
      </c>
      <c r="C9" s="28" t="s">
        <v>108</v>
      </c>
    </row>
    <row r="10" spans="1:3" ht="28.5" thickBot="1" x14ac:dyDescent="0.4">
      <c r="A10" s="29" t="s">
        <v>109</v>
      </c>
      <c r="B10" s="30" t="s">
        <v>105</v>
      </c>
      <c r="C10" s="31" t="s">
        <v>116</v>
      </c>
    </row>
  </sheetData>
  <mergeCells count="3">
    <mergeCell ref="A1:C1"/>
    <mergeCell ref="A2:C2"/>
    <mergeCell ref="A3:C3"/>
  </mergeCells>
  <pageMargins left="0.7" right="0.7" top="0.75" bottom="0.75" header="0.3" footer="0.3"/>
  <pageSetup scale="68"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I13"/>
  <sheetViews>
    <sheetView view="pageBreakPreview" zoomScaleSheetLayoutView="100" workbookViewId="0">
      <selection activeCell="K8" sqref="K8"/>
    </sheetView>
  </sheetViews>
  <sheetFormatPr baseColWidth="10" defaultColWidth="12.26953125" defaultRowHeight="10" x14ac:dyDescent="0.2"/>
  <cols>
    <col min="1" max="1" width="2.26953125" style="8" customWidth="1"/>
    <col min="2" max="2" width="19" style="8" bestFit="1" customWidth="1"/>
    <col min="3" max="3" width="16.54296875" style="8" customWidth="1"/>
    <col min="4" max="4" width="11.7265625" style="8" bestFit="1" customWidth="1"/>
    <col min="5" max="5" width="10.7265625" style="8" bestFit="1" customWidth="1"/>
    <col min="6" max="6" width="10.453125" style="8" customWidth="1"/>
    <col min="7" max="7" width="35.1796875" style="8" bestFit="1" customWidth="1"/>
    <col min="8" max="8" width="13.7265625" style="8" customWidth="1"/>
    <col min="9" max="9" width="13" style="8" customWidth="1"/>
    <col min="10" max="16384" width="12.26953125" style="8"/>
  </cols>
  <sheetData>
    <row r="1" spans="2:9" ht="10.5" thickBot="1" x14ac:dyDescent="0.25"/>
    <row r="2" spans="2:9" ht="14.5" thickBot="1" x14ac:dyDescent="0.35">
      <c r="B2" s="253" t="s">
        <v>51</v>
      </c>
      <c r="C2" s="254"/>
      <c r="D2" s="254"/>
      <c r="E2" s="254"/>
      <c r="F2" s="254"/>
      <c r="G2" s="254"/>
      <c r="H2" s="254"/>
      <c r="I2" s="255"/>
    </row>
    <row r="3" spans="2:9" ht="14.5" thickBot="1" x14ac:dyDescent="0.35">
      <c r="B3" s="256" t="s">
        <v>249</v>
      </c>
      <c r="C3" s="257"/>
      <c r="D3" s="257"/>
      <c r="E3" s="257"/>
      <c r="F3" s="257"/>
      <c r="G3" s="257"/>
      <c r="H3" s="257"/>
      <c r="I3" s="258"/>
    </row>
    <row r="4" spans="2:9" ht="14" x14ac:dyDescent="0.3">
      <c r="B4" s="259" t="s">
        <v>52</v>
      </c>
      <c r="C4" s="260"/>
      <c r="D4" s="260"/>
      <c r="E4" s="260"/>
      <c r="F4" s="260"/>
      <c r="G4" s="260"/>
      <c r="H4" s="260"/>
      <c r="I4" s="261"/>
    </row>
    <row r="5" spans="2:9" ht="10.5" thickBot="1" x14ac:dyDescent="0.25">
      <c r="B5" s="262"/>
      <c r="C5" s="263"/>
      <c r="D5" s="263"/>
      <c r="E5" s="263"/>
      <c r="F5" s="263"/>
      <c r="G5" s="263"/>
      <c r="H5" s="263"/>
      <c r="I5" s="264"/>
    </row>
    <row r="6" spans="2:9" ht="22" x14ac:dyDescent="0.2">
      <c r="B6" s="9" t="s">
        <v>53</v>
      </c>
      <c r="C6" s="10" t="s">
        <v>54</v>
      </c>
      <c r="D6" s="10" t="s">
        <v>55</v>
      </c>
      <c r="E6" s="10" t="s">
        <v>56</v>
      </c>
      <c r="F6" s="10" t="s">
        <v>57</v>
      </c>
      <c r="G6" s="10" t="s">
        <v>58</v>
      </c>
      <c r="H6" s="10" t="s">
        <v>59</v>
      </c>
      <c r="I6" s="11" t="s">
        <v>60</v>
      </c>
    </row>
    <row r="7" spans="2:9" ht="44" x14ac:dyDescent="0.2">
      <c r="B7" s="12" t="s">
        <v>61</v>
      </c>
      <c r="C7" s="13" t="s">
        <v>62</v>
      </c>
      <c r="D7" s="13" t="s">
        <v>63</v>
      </c>
      <c r="E7" s="13" t="s">
        <v>64</v>
      </c>
      <c r="F7" s="14" t="s">
        <v>65</v>
      </c>
      <c r="G7" s="13" t="s">
        <v>66</v>
      </c>
      <c r="H7" s="13" t="s">
        <v>67</v>
      </c>
      <c r="I7" s="15" t="s">
        <v>68</v>
      </c>
    </row>
    <row r="8" spans="2:9" ht="55" x14ac:dyDescent="0.2">
      <c r="B8" s="12" t="s">
        <v>69</v>
      </c>
      <c r="C8" s="13" t="s">
        <v>70</v>
      </c>
      <c r="D8" s="13" t="s">
        <v>71</v>
      </c>
      <c r="E8" s="13" t="s">
        <v>64</v>
      </c>
      <c r="F8" s="16" t="s">
        <v>72</v>
      </c>
      <c r="G8" s="13" t="s">
        <v>73</v>
      </c>
      <c r="H8" s="13" t="s">
        <v>74</v>
      </c>
      <c r="I8" s="17" t="s">
        <v>75</v>
      </c>
    </row>
    <row r="9" spans="2:9" ht="33" x14ac:dyDescent="0.2">
      <c r="B9" s="12" t="s">
        <v>76</v>
      </c>
      <c r="C9" s="13" t="s">
        <v>77</v>
      </c>
      <c r="D9" s="13" t="s">
        <v>71</v>
      </c>
      <c r="E9" s="13" t="s">
        <v>64</v>
      </c>
      <c r="F9" s="16" t="s">
        <v>72</v>
      </c>
      <c r="G9" s="13" t="s">
        <v>78</v>
      </c>
      <c r="H9" s="13" t="s">
        <v>79</v>
      </c>
      <c r="I9" s="17" t="s">
        <v>75</v>
      </c>
    </row>
    <row r="10" spans="2:9" ht="66" x14ac:dyDescent="0.2">
      <c r="B10" s="12" t="s">
        <v>80</v>
      </c>
      <c r="C10" s="13" t="s">
        <v>81</v>
      </c>
      <c r="D10" s="13" t="s">
        <v>63</v>
      </c>
      <c r="E10" s="13" t="s">
        <v>64</v>
      </c>
      <c r="F10" s="14" t="s">
        <v>65</v>
      </c>
      <c r="G10" s="13" t="s">
        <v>82</v>
      </c>
      <c r="H10" s="13" t="s">
        <v>110</v>
      </c>
      <c r="I10" s="15" t="s">
        <v>68</v>
      </c>
    </row>
    <row r="11" spans="2:9" ht="88" x14ac:dyDescent="0.2">
      <c r="B11" s="12" t="s">
        <v>83</v>
      </c>
      <c r="C11" s="13" t="s">
        <v>84</v>
      </c>
      <c r="D11" s="13" t="s">
        <v>63</v>
      </c>
      <c r="E11" s="13" t="s">
        <v>64</v>
      </c>
      <c r="F11" s="14" t="s">
        <v>65</v>
      </c>
      <c r="G11" s="13" t="s">
        <v>111</v>
      </c>
      <c r="H11" s="13" t="s">
        <v>112</v>
      </c>
      <c r="I11" s="15" t="s">
        <v>68</v>
      </c>
    </row>
    <row r="12" spans="2:9" ht="33" x14ac:dyDescent="0.2">
      <c r="B12" s="12" t="s">
        <v>85</v>
      </c>
      <c r="C12" s="13" t="s">
        <v>86</v>
      </c>
      <c r="D12" s="13" t="s">
        <v>63</v>
      </c>
      <c r="E12" s="13" t="s">
        <v>64</v>
      </c>
      <c r="F12" s="14" t="s">
        <v>65</v>
      </c>
      <c r="G12" s="13" t="s">
        <v>87</v>
      </c>
      <c r="H12" s="13" t="s">
        <v>79</v>
      </c>
      <c r="I12" s="15" t="s">
        <v>68</v>
      </c>
    </row>
    <row r="13" spans="2:9" ht="66.5" thickBot="1" x14ac:dyDescent="0.25">
      <c r="B13" s="18" t="s">
        <v>88</v>
      </c>
      <c r="C13" s="19" t="s">
        <v>89</v>
      </c>
      <c r="D13" s="19" t="s">
        <v>71</v>
      </c>
      <c r="E13" s="19" t="s">
        <v>90</v>
      </c>
      <c r="F13" s="20" t="s">
        <v>91</v>
      </c>
      <c r="G13" s="19" t="s">
        <v>92</v>
      </c>
      <c r="H13" s="19" t="s">
        <v>113</v>
      </c>
      <c r="I13" s="21" t="s">
        <v>93</v>
      </c>
    </row>
  </sheetData>
  <mergeCells count="4">
    <mergeCell ref="B2:I2"/>
    <mergeCell ref="B3:I3"/>
    <mergeCell ref="B4:I4"/>
    <mergeCell ref="B5:I5"/>
  </mergeCells>
  <pageMargins left="0.7" right="0.7" top="0.75" bottom="0.75" header="0.3" footer="0.3"/>
  <pageSetup scale="65"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8"/>
  <sheetViews>
    <sheetView tabSelected="1" topLeftCell="A6" zoomScale="130" zoomScaleNormal="130" workbookViewId="0">
      <selection activeCell="J5" sqref="J5"/>
    </sheetView>
  </sheetViews>
  <sheetFormatPr baseColWidth="10" defaultColWidth="11.453125" defaultRowHeight="13" x14ac:dyDescent="0.3"/>
  <cols>
    <col min="1" max="16384" width="11.453125" style="1"/>
  </cols>
  <sheetData>
    <row r="1" spans="1:7" ht="16" thickBot="1" x14ac:dyDescent="0.4">
      <c r="A1" s="265" t="s">
        <v>117</v>
      </c>
      <c r="B1" s="266"/>
      <c r="C1" s="266"/>
      <c r="D1" s="266"/>
      <c r="E1" s="266"/>
      <c r="F1" s="266"/>
      <c r="G1" s="267"/>
    </row>
    <row r="2" spans="1:7" ht="13.5" thickBot="1" x14ac:dyDescent="0.35">
      <c r="A2" s="38" t="s">
        <v>119</v>
      </c>
      <c r="B2" s="268" t="s">
        <v>120</v>
      </c>
      <c r="C2" s="268"/>
      <c r="D2" s="268"/>
      <c r="E2" s="268" t="s">
        <v>121</v>
      </c>
      <c r="F2" s="268"/>
      <c r="G2" s="269"/>
    </row>
    <row r="3" spans="1:7" x14ac:dyDescent="0.3">
      <c r="A3" s="272" t="s">
        <v>122</v>
      </c>
      <c r="B3" s="273"/>
      <c r="C3" s="273"/>
      <c r="D3" s="273"/>
      <c r="E3" s="273"/>
      <c r="F3" s="273"/>
      <c r="G3" s="274"/>
    </row>
    <row r="4" spans="1:7" ht="182.25" customHeight="1" x14ac:dyDescent="0.3">
      <c r="A4" s="33" t="s">
        <v>221</v>
      </c>
      <c r="B4" s="270" t="s">
        <v>338</v>
      </c>
      <c r="C4" s="270"/>
      <c r="D4" s="270"/>
      <c r="E4" s="270" t="s">
        <v>224</v>
      </c>
      <c r="F4" s="279"/>
      <c r="G4" s="280"/>
    </row>
    <row r="5" spans="1:7" ht="66.75" customHeight="1" x14ac:dyDescent="0.3">
      <c r="A5" s="33" t="s">
        <v>222</v>
      </c>
      <c r="B5" s="281" t="s">
        <v>223</v>
      </c>
      <c r="C5" s="282"/>
      <c r="D5" s="283"/>
      <c r="E5" s="284" t="s">
        <v>339</v>
      </c>
      <c r="F5" s="285"/>
      <c r="G5" s="286"/>
    </row>
    <row r="6" spans="1:7" ht="109.5" customHeight="1" x14ac:dyDescent="0.3">
      <c r="A6" s="33" t="s">
        <v>220</v>
      </c>
      <c r="B6" s="276" t="s">
        <v>337</v>
      </c>
      <c r="C6" s="277"/>
      <c r="D6" s="278"/>
      <c r="E6" s="117" t="s">
        <v>340</v>
      </c>
      <c r="F6" s="117"/>
      <c r="G6" s="118"/>
    </row>
    <row r="7" spans="1:7" ht="94.5" customHeight="1" x14ac:dyDescent="0.3">
      <c r="A7" s="33" t="s">
        <v>188</v>
      </c>
      <c r="B7" s="117" t="s">
        <v>335</v>
      </c>
      <c r="C7" s="271"/>
      <c r="D7" s="271"/>
      <c r="E7" s="117" t="s">
        <v>254</v>
      </c>
      <c r="F7" s="117"/>
      <c r="G7" s="118"/>
    </row>
    <row r="8" spans="1:7" ht="58.5" customHeight="1" thickBot="1" x14ac:dyDescent="0.35">
      <c r="A8" s="35" t="s">
        <v>225</v>
      </c>
      <c r="B8" s="179" t="s">
        <v>226</v>
      </c>
      <c r="C8" s="275"/>
      <c r="D8" s="275"/>
      <c r="E8" s="179" t="s">
        <v>214</v>
      </c>
      <c r="F8" s="179"/>
      <c r="G8" s="180"/>
    </row>
  </sheetData>
  <mergeCells count="14">
    <mergeCell ref="B8:D8"/>
    <mergeCell ref="E8:G8"/>
    <mergeCell ref="B6:D6"/>
    <mergeCell ref="E4:G4"/>
    <mergeCell ref="E6:G6"/>
    <mergeCell ref="B5:D5"/>
    <mergeCell ref="E5:G5"/>
    <mergeCell ref="A1:G1"/>
    <mergeCell ref="B2:D2"/>
    <mergeCell ref="E2:G2"/>
    <mergeCell ref="B4:D4"/>
    <mergeCell ref="E7:G7"/>
    <mergeCell ref="B7:D7"/>
    <mergeCell ref="A3:G3"/>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F28324-A256-4A0B-B80F-5386C30BDF1C}">
  <dimension ref="B2:U23"/>
  <sheetViews>
    <sheetView topLeftCell="A3" workbookViewId="0">
      <selection activeCell="P5" sqref="P5"/>
    </sheetView>
  </sheetViews>
  <sheetFormatPr baseColWidth="10" defaultRowHeight="14.5" x14ac:dyDescent="0.35"/>
  <cols>
    <col min="1" max="1" width="8.1796875" customWidth="1"/>
    <col min="3" max="14" width="7" style="58" customWidth="1"/>
    <col min="15" max="15" width="4.54296875" bestFit="1" customWidth="1"/>
    <col min="16" max="16" width="3" bestFit="1" customWidth="1"/>
    <col min="17" max="17" width="4.54296875" bestFit="1" customWidth="1"/>
    <col min="18" max="18" width="6.453125" customWidth="1"/>
    <col min="20" max="20" width="14.453125" style="58" customWidth="1"/>
  </cols>
  <sheetData>
    <row r="2" spans="2:21" s="58" customFormat="1" x14ac:dyDescent="0.35">
      <c r="B2"/>
      <c r="C2" s="57">
        <v>0.75</v>
      </c>
      <c r="D2" s="57">
        <v>0.77083333333333337</v>
      </c>
      <c r="E2" s="57">
        <v>0.78333333333333333</v>
      </c>
      <c r="F2" s="57">
        <v>0.79166666666666663</v>
      </c>
      <c r="G2" s="57">
        <v>0.94097222222222221</v>
      </c>
      <c r="H2" s="57">
        <v>0.94444444444444453</v>
      </c>
      <c r="I2" s="57">
        <v>0.94791666666666663</v>
      </c>
      <c r="J2" s="57">
        <v>0.95138888888888884</v>
      </c>
      <c r="K2" s="57">
        <v>0.95486111111111116</v>
      </c>
      <c r="L2" s="57">
        <v>0.95833333333333337</v>
      </c>
    </row>
    <row r="3" spans="2:21" ht="29" x14ac:dyDescent="0.35">
      <c r="B3" s="59" t="s">
        <v>119</v>
      </c>
      <c r="C3" s="60" t="s">
        <v>227</v>
      </c>
      <c r="D3" s="60" t="s">
        <v>228</v>
      </c>
      <c r="E3" s="60" t="s">
        <v>229</v>
      </c>
      <c r="F3" s="60" t="s">
        <v>248</v>
      </c>
      <c r="G3" s="60" t="s">
        <v>230</v>
      </c>
      <c r="H3" s="60" t="s">
        <v>231</v>
      </c>
      <c r="I3" s="60" t="s">
        <v>232</v>
      </c>
      <c r="J3" s="60" t="s">
        <v>233</v>
      </c>
      <c r="K3" s="60" t="s">
        <v>234</v>
      </c>
      <c r="L3" s="60" t="s">
        <v>235</v>
      </c>
      <c r="S3" s="61" t="s">
        <v>236</v>
      </c>
      <c r="T3" s="62" t="s">
        <v>237</v>
      </c>
      <c r="U3" s="61" t="s">
        <v>238</v>
      </c>
    </row>
    <row r="4" spans="2:21" x14ac:dyDescent="0.35">
      <c r="B4" s="59" t="s">
        <v>239</v>
      </c>
      <c r="C4" s="58">
        <v>109</v>
      </c>
      <c r="D4" s="58">
        <v>94</v>
      </c>
      <c r="E4" s="58">
        <v>79</v>
      </c>
      <c r="F4" s="58">
        <v>61</v>
      </c>
      <c r="G4" s="58">
        <v>58</v>
      </c>
      <c r="H4" s="58">
        <v>58</v>
      </c>
      <c r="I4" s="58">
        <v>58</v>
      </c>
      <c r="J4" s="58">
        <v>58</v>
      </c>
      <c r="K4" s="58">
        <v>57</v>
      </c>
      <c r="L4" s="58">
        <v>58</v>
      </c>
      <c r="R4" s="63" t="s">
        <v>240</v>
      </c>
      <c r="S4" s="64">
        <v>0.53333333333333333</v>
      </c>
      <c r="T4" s="65"/>
      <c r="U4" s="65">
        <v>1.1399999999999999</v>
      </c>
    </row>
    <row r="5" spans="2:21" x14ac:dyDescent="0.35">
      <c r="B5" s="59" t="s">
        <v>241</v>
      </c>
      <c r="C5" s="58">
        <v>1.02</v>
      </c>
      <c r="D5" s="58">
        <v>1.02</v>
      </c>
      <c r="E5" s="58">
        <v>1.02</v>
      </c>
      <c r="F5" s="58">
        <v>1.02</v>
      </c>
      <c r="G5" s="58">
        <v>1.02</v>
      </c>
      <c r="H5" s="58">
        <v>1.02</v>
      </c>
      <c r="I5" s="58">
        <v>1.02</v>
      </c>
      <c r="J5" s="58">
        <v>1.02</v>
      </c>
      <c r="K5" s="58">
        <v>1.02</v>
      </c>
      <c r="L5" s="58">
        <v>1.02</v>
      </c>
      <c r="R5" s="63" t="s">
        <v>242</v>
      </c>
      <c r="S5" s="64">
        <v>0.7583333333333333</v>
      </c>
      <c r="T5" s="64">
        <v>0.75</v>
      </c>
      <c r="U5" s="65">
        <v>0.66</v>
      </c>
    </row>
    <row r="6" spans="2:21" x14ac:dyDescent="0.35">
      <c r="B6" s="59" t="s">
        <v>243</v>
      </c>
      <c r="C6" s="58">
        <v>0.1</v>
      </c>
      <c r="D6" s="66">
        <v>0.43</v>
      </c>
      <c r="E6" s="66">
        <v>0.85</v>
      </c>
      <c r="F6" s="66">
        <v>1.02</v>
      </c>
      <c r="G6" s="66">
        <v>0.11</v>
      </c>
      <c r="H6" s="66">
        <v>0.19</v>
      </c>
      <c r="I6" s="66">
        <v>0.15</v>
      </c>
      <c r="J6" s="66">
        <v>0.14000000000000001</v>
      </c>
      <c r="K6" s="66">
        <v>0.2</v>
      </c>
      <c r="L6" s="66">
        <v>0.1</v>
      </c>
      <c r="R6" s="63" t="s">
        <v>240</v>
      </c>
      <c r="S6" s="64">
        <v>4.0972222222222222E-2</v>
      </c>
      <c r="T6" s="64"/>
      <c r="U6" s="65">
        <v>1.68</v>
      </c>
    </row>
    <row r="7" spans="2:21" x14ac:dyDescent="0.35">
      <c r="B7" s="67" t="s">
        <v>244</v>
      </c>
      <c r="C7" s="68">
        <f>C4+C5</f>
        <v>110.02</v>
      </c>
      <c r="D7" s="68">
        <f>D4+D5-D6</f>
        <v>94.589999999999989</v>
      </c>
      <c r="E7" s="68">
        <f t="shared" ref="E7:L7" si="0">E4+E5-E6</f>
        <v>79.17</v>
      </c>
      <c r="F7" s="68">
        <f t="shared" si="0"/>
        <v>61</v>
      </c>
      <c r="G7" s="68">
        <f t="shared" si="0"/>
        <v>58.910000000000004</v>
      </c>
      <c r="H7" s="68">
        <f t="shared" si="0"/>
        <v>58.830000000000005</v>
      </c>
      <c r="I7" s="68">
        <f t="shared" si="0"/>
        <v>58.870000000000005</v>
      </c>
      <c r="J7" s="68">
        <f t="shared" si="0"/>
        <v>58.88</v>
      </c>
      <c r="K7" s="68">
        <f t="shared" si="0"/>
        <v>57.82</v>
      </c>
      <c r="L7" s="68">
        <f t="shared" si="0"/>
        <v>58.92</v>
      </c>
      <c r="R7" s="63" t="s">
        <v>245</v>
      </c>
      <c r="S7" s="69">
        <f>(24-S5)+S6</f>
        <v>23.28263888888889</v>
      </c>
      <c r="T7" s="70">
        <f>T5-S4</f>
        <v>0.21666666666666667</v>
      </c>
      <c r="U7" s="71">
        <f>U5-U6</f>
        <v>-1.02</v>
      </c>
    </row>
    <row r="8" spans="2:21" x14ac:dyDescent="0.35">
      <c r="B8" s="72" t="s">
        <v>246</v>
      </c>
      <c r="C8" s="73">
        <f>C7-14</f>
        <v>96.02</v>
      </c>
      <c r="D8" s="73">
        <f t="shared" ref="D8:L8" si="1">D7-14</f>
        <v>80.589999999999989</v>
      </c>
      <c r="E8" s="73">
        <f t="shared" si="1"/>
        <v>65.17</v>
      </c>
      <c r="F8" s="73">
        <f t="shared" si="1"/>
        <v>47</v>
      </c>
      <c r="G8" s="73">
        <f t="shared" si="1"/>
        <v>44.910000000000004</v>
      </c>
      <c r="H8" s="73">
        <f t="shared" si="1"/>
        <v>44.830000000000005</v>
      </c>
      <c r="I8" s="73">
        <f t="shared" si="1"/>
        <v>44.870000000000005</v>
      </c>
      <c r="J8" s="73">
        <f t="shared" si="1"/>
        <v>44.88</v>
      </c>
      <c r="K8" s="73">
        <f t="shared" si="1"/>
        <v>43.82</v>
      </c>
      <c r="L8" s="73">
        <f t="shared" si="1"/>
        <v>44.92</v>
      </c>
      <c r="T8"/>
    </row>
    <row r="9" spans="2:21" x14ac:dyDescent="0.35">
      <c r="B9" s="74" t="s">
        <v>247</v>
      </c>
      <c r="C9" s="75">
        <f>C7-40</f>
        <v>70.02</v>
      </c>
      <c r="D9" s="75">
        <f t="shared" ref="D9:L9" si="2">D7-40</f>
        <v>54.589999999999989</v>
      </c>
      <c r="E9" s="75">
        <f t="shared" si="2"/>
        <v>39.17</v>
      </c>
      <c r="F9" s="75">
        <f t="shared" si="2"/>
        <v>21</v>
      </c>
      <c r="G9" s="75">
        <f t="shared" si="2"/>
        <v>18.910000000000004</v>
      </c>
      <c r="H9" s="75">
        <f t="shared" si="2"/>
        <v>18.830000000000005</v>
      </c>
      <c r="I9" s="75">
        <f t="shared" si="2"/>
        <v>18.870000000000005</v>
      </c>
      <c r="J9" s="75">
        <f t="shared" si="2"/>
        <v>18.880000000000003</v>
      </c>
      <c r="K9" s="75">
        <f t="shared" si="2"/>
        <v>17.82</v>
      </c>
      <c r="L9" s="75">
        <f t="shared" si="2"/>
        <v>18.920000000000002</v>
      </c>
      <c r="S9">
        <v>307</v>
      </c>
      <c r="T9" s="64">
        <v>0.9375</v>
      </c>
    </row>
    <row r="10" spans="2:21" x14ac:dyDescent="0.35">
      <c r="S10">
        <f>S9/60</f>
        <v>5.1166666666666663</v>
      </c>
      <c r="T10" s="57">
        <f>T9-S5</f>
        <v>0.1791666666666667</v>
      </c>
    </row>
    <row r="13" spans="2:21" x14ac:dyDescent="0.35">
      <c r="R13" s="59" t="s">
        <v>243</v>
      </c>
      <c r="S13" s="76">
        <f>(U7/2)*(1-COS(180*(S7/T7)))</f>
        <v>-0.99928838984509516</v>
      </c>
      <c r="T13" s="76">
        <f>(U7/2)*(1-COS(180*(S7/T10)))</f>
        <v>-0.40761409805021154</v>
      </c>
    </row>
    <row r="15" spans="2:21" x14ac:dyDescent="0.35">
      <c r="O15" s="76">
        <f>P15/60</f>
        <v>0.1</v>
      </c>
      <c r="P15">
        <v>6</v>
      </c>
      <c r="Q15" s="77">
        <f>S15-$S$4</f>
        <v>0.21666666666666667</v>
      </c>
      <c r="R15" s="76">
        <f t="shared" ref="R15:R22" si="3">($U$7/2)*(1-COS(180*(O15/$S$10)))</f>
        <v>-0.98431140136844253</v>
      </c>
      <c r="S15" s="77">
        <v>0.75</v>
      </c>
    </row>
    <row r="16" spans="2:21" x14ac:dyDescent="0.35">
      <c r="O16" s="76">
        <f t="shared" ref="O16:O23" si="4">P16/60</f>
        <v>0.43333333333333335</v>
      </c>
      <c r="P16">
        <v>26</v>
      </c>
      <c r="Q16" s="77">
        <f>S16-$S$5</f>
        <v>1.2500000000000067E-2</v>
      </c>
      <c r="R16" s="76">
        <f t="shared" si="3"/>
        <v>-0.9661542215826695</v>
      </c>
      <c r="S16" s="77">
        <v>0.77083333333333337</v>
      </c>
    </row>
    <row r="17" spans="15:19" x14ac:dyDescent="0.35">
      <c r="O17" s="76">
        <f t="shared" si="4"/>
        <v>0.85</v>
      </c>
      <c r="P17">
        <v>51</v>
      </c>
      <c r="Q17" s="77">
        <f t="shared" ref="Q17:Q23" si="5">S17-$S$5</f>
        <v>2.5000000000000022E-2</v>
      </c>
      <c r="R17" s="76">
        <f t="shared" si="3"/>
        <v>-0.4808694035431747</v>
      </c>
      <c r="S17" s="77">
        <v>0.78333333333333333</v>
      </c>
    </row>
    <row r="18" spans="15:19" x14ac:dyDescent="0.35">
      <c r="O18" s="76">
        <f t="shared" si="4"/>
        <v>1.0166666666666666</v>
      </c>
      <c r="P18">
        <v>61</v>
      </c>
      <c r="Q18" s="77">
        <f t="shared" si="5"/>
        <v>3.3333333333333326E-2</v>
      </c>
      <c r="R18" s="76">
        <f t="shared" si="3"/>
        <v>-0.69101621302594307</v>
      </c>
      <c r="S18" s="77">
        <v>0.79166666666666663</v>
      </c>
    </row>
    <row r="19" spans="15:19" x14ac:dyDescent="0.35">
      <c r="O19" s="76">
        <f t="shared" si="4"/>
        <v>1.1000000000000001</v>
      </c>
      <c r="P19">
        <v>66</v>
      </c>
      <c r="Q19" s="77">
        <f t="shared" si="5"/>
        <v>0.18611111111111123</v>
      </c>
      <c r="R19" s="76">
        <f t="shared" si="3"/>
        <v>-0.23356945759282408</v>
      </c>
      <c r="S19" s="77">
        <v>0.94444444444444453</v>
      </c>
    </row>
    <row r="20" spans="15:19" x14ac:dyDescent="0.35">
      <c r="O20" s="76">
        <f t="shared" si="4"/>
        <v>1.1833333333333333</v>
      </c>
      <c r="P20">
        <v>71</v>
      </c>
      <c r="Q20" s="77">
        <f t="shared" si="5"/>
        <v>0.18958333333333333</v>
      </c>
      <c r="R20" s="76">
        <f t="shared" si="3"/>
        <v>-0.86969941565022912</v>
      </c>
      <c r="S20" s="77">
        <v>0.94791666666666663</v>
      </c>
    </row>
    <row r="21" spans="15:19" x14ac:dyDescent="0.35">
      <c r="O21" s="76">
        <f>P21/60</f>
        <v>1.2666666666666666</v>
      </c>
      <c r="P21">
        <v>76</v>
      </c>
      <c r="Q21" s="77">
        <f t="shared" si="5"/>
        <v>0.19305555555555554</v>
      </c>
      <c r="R21" s="76">
        <f t="shared" si="3"/>
        <v>-8.2835729858288243E-2</v>
      </c>
      <c r="S21" s="77">
        <v>0.95138888888888884</v>
      </c>
    </row>
    <row r="22" spans="15:19" x14ac:dyDescent="0.35">
      <c r="O22" s="76">
        <f t="shared" si="4"/>
        <v>1.35</v>
      </c>
      <c r="P22">
        <v>81</v>
      </c>
      <c r="Q22" s="77">
        <f t="shared" si="5"/>
        <v>0.19652777777777786</v>
      </c>
      <c r="R22" s="76">
        <f t="shared" si="3"/>
        <v>-0.98586092028924788</v>
      </c>
      <c r="S22" s="77">
        <v>0.95486111111111116</v>
      </c>
    </row>
    <row r="23" spans="15:19" x14ac:dyDescent="0.35">
      <c r="O23" s="76">
        <f t="shared" si="4"/>
        <v>1.4333333333333333</v>
      </c>
      <c r="P23">
        <v>86</v>
      </c>
      <c r="Q23" s="77">
        <f t="shared" si="5"/>
        <v>0.20000000000000007</v>
      </c>
      <c r="R23" s="76">
        <f>($U$7/2)*(1-COS(180*(O23/$S$10)))</f>
        <v>-6.3502058346751045E-3</v>
      </c>
      <c r="S23" s="77">
        <v>0.95833333333333337</v>
      </c>
    </row>
  </sheetData>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24"/>
  <sheetViews>
    <sheetView workbookViewId="0">
      <selection activeCell="J11" sqref="J11"/>
    </sheetView>
  </sheetViews>
  <sheetFormatPr baseColWidth="10" defaultColWidth="11.453125" defaultRowHeight="15.5" x14ac:dyDescent="0.35"/>
  <cols>
    <col min="1" max="1" width="11.81640625" style="39" bestFit="1" customWidth="1"/>
    <col min="2" max="2" width="19.26953125" style="39" bestFit="1" customWidth="1"/>
    <col min="3" max="3" width="10.1796875" style="39" bestFit="1" customWidth="1"/>
    <col min="4" max="4" width="8" style="39" bestFit="1" customWidth="1"/>
    <col min="5" max="5" width="15.1796875" style="39" bestFit="1" customWidth="1"/>
    <col min="6" max="6" width="4.81640625" style="39" customWidth="1"/>
    <col min="7" max="7" width="14.26953125" style="39" bestFit="1" customWidth="1"/>
    <col min="8" max="8" width="6" style="39" bestFit="1" customWidth="1"/>
    <col min="9" max="16384" width="11.453125" style="39"/>
  </cols>
  <sheetData>
    <row r="1" spans="1:10" x14ac:dyDescent="0.35">
      <c r="A1" s="288" t="s">
        <v>175</v>
      </c>
      <c r="B1" s="288"/>
      <c r="C1" s="288"/>
      <c r="D1" s="288"/>
      <c r="E1" s="288"/>
      <c r="F1" s="288"/>
      <c r="G1" s="288"/>
      <c r="H1" s="288"/>
    </row>
    <row r="2" spans="1:10" x14ac:dyDescent="0.35">
      <c r="A2" s="288"/>
      <c r="B2" s="288"/>
      <c r="C2" s="288"/>
      <c r="D2" s="288"/>
      <c r="E2" s="288"/>
      <c r="F2" s="288"/>
      <c r="G2" s="288"/>
      <c r="H2" s="288"/>
    </row>
    <row r="3" spans="1:10" x14ac:dyDescent="0.35">
      <c r="A3" s="40" t="s">
        <v>129</v>
      </c>
      <c r="B3" s="40" t="s">
        <v>96</v>
      </c>
      <c r="C3" s="40" t="s">
        <v>133</v>
      </c>
      <c r="D3" s="40" t="s">
        <v>130</v>
      </c>
      <c r="E3" s="40" t="s">
        <v>134</v>
      </c>
      <c r="G3" s="41" t="s">
        <v>135</v>
      </c>
      <c r="H3" s="41">
        <v>70</v>
      </c>
      <c r="I3" s="41" t="s">
        <v>148</v>
      </c>
    </row>
    <row r="4" spans="1:10" x14ac:dyDescent="0.35">
      <c r="A4" s="41" t="s">
        <v>131</v>
      </c>
      <c r="B4" s="41" t="s">
        <v>132</v>
      </c>
      <c r="C4" s="41">
        <v>12</v>
      </c>
      <c r="D4" s="41">
        <v>40</v>
      </c>
      <c r="E4" s="41">
        <f>C4*D4</f>
        <v>480</v>
      </c>
    </row>
    <row r="5" spans="1:10" x14ac:dyDescent="0.35">
      <c r="A5" s="41" t="s">
        <v>213</v>
      </c>
      <c r="B5" s="41" t="s">
        <v>253</v>
      </c>
      <c r="C5" s="41">
        <v>1</v>
      </c>
      <c r="D5" s="41">
        <v>90</v>
      </c>
      <c r="E5" s="41">
        <f>C5*D5</f>
        <v>90</v>
      </c>
      <c r="G5" s="41" t="s">
        <v>143</v>
      </c>
      <c r="H5" s="41">
        <v>3</v>
      </c>
      <c r="I5" s="41" t="s">
        <v>145</v>
      </c>
      <c r="J5" s="44" t="s">
        <v>151</v>
      </c>
    </row>
    <row r="6" spans="1:10" x14ac:dyDescent="0.35">
      <c r="A6" s="41" t="s">
        <v>131</v>
      </c>
      <c r="B6" s="41" t="s">
        <v>212</v>
      </c>
      <c r="C6" s="41">
        <v>1</v>
      </c>
      <c r="D6" s="41">
        <v>30</v>
      </c>
      <c r="E6" s="41">
        <v>30</v>
      </c>
      <c r="G6" s="41" t="s">
        <v>144</v>
      </c>
      <c r="H6" s="41">
        <v>5</v>
      </c>
      <c r="I6" s="41" t="s">
        <v>146</v>
      </c>
      <c r="J6" s="44" t="s">
        <v>151</v>
      </c>
    </row>
    <row r="7" spans="1:10" x14ac:dyDescent="0.35">
      <c r="A7" s="41" t="s">
        <v>131</v>
      </c>
      <c r="B7" s="41" t="s">
        <v>187</v>
      </c>
      <c r="C7" s="41">
        <v>3</v>
      </c>
      <c r="D7" s="41">
        <v>40</v>
      </c>
      <c r="E7" s="41">
        <f>C7*D7</f>
        <v>120</v>
      </c>
      <c r="G7" s="41" t="s">
        <v>150</v>
      </c>
      <c r="H7" s="41">
        <v>4</v>
      </c>
      <c r="I7" s="41" t="s">
        <v>147</v>
      </c>
      <c r="J7" s="44" t="s">
        <v>151</v>
      </c>
    </row>
    <row r="8" spans="1:10" x14ac:dyDescent="0.35">
      <c r="D8" s="287"/>
      <c r="E8" s="287"/>
      <c r="G8" s="41" t="s">
        <v>149</v>
      </c>
      <c r="H8" s="56" t="s">
        <v>203</v>
      </c>
      <c r="I8" s="41"/>
      <c r="J8" s="44" t="s">
        <v>151</v>
      </c>
    </row>
    <row r="9" spans="1:10" x14ac:dyDescent="0.35">
      <c r="D9" s="41" t="s">
        <v>134</v>
      </c>
      <c r="E9" s="41">
        <f>SUM(E4:E7)</f>
        <v>720</v>
      </c>
    </row>
    <row r="10" spans="1:10" x14ac:dyDescent="0.35">
      <c r="D10" s="287"/>
      <c r="E10" s="287"/>
    </row>
    <row r="11" spans="1:10" ht="18" x14ac:dyDescent="0.4">
      <c r="D11" s="42" t="s">
        <v>137</v>
      </c>
      <c r="E11" s="43">
        <f>E9/(H3*60)</f>
        <v>0.17142857142857143</v>
      </c>
    </row>
    <row r="14" spans="1:10" x14ac:dyDescent="0.35">
      <c r="A14" s="288" t="s">
        <v>176</v>
      </c>
      <c r="B14" s="288"/>
      <c r="C14" s="288"/>
      <c r="D14" s="288"/>
      <c r="E14" s="288"/>
      <c r="F14" s="288"/>
      <c r="G14" s="288"/>
      <c r="H14" s="288"/>
    </row>
    <row r="15" spans="1:10" x14ac:dyDescent="0.35">
      <c r="A15" s="288"/>
      <c r="B15" s="288"/>
      <c r="C15" s="288"/>
      <c r="D15" s="288"/>
      <c r="E15" s="288"/>
      <c r="F15" s="288"/>
      <c r="G15" s="288"/>
      <c r="H15" s="288"/>
    </row>
    <row r="16" spans="1:10" x14ac:dyDescent="0.35">
      <c r="A16" s="40" t="s">
        <v>129</v>
      </c>
      <c r="B16" s="40" t="s">
        <v>96</v>
      </c>
      <c r="C16" s="40" t="s">
        <v>133</v>
      </c>
      <c r="D16" s="40" t="s">
        <v>130</v>
      </c>
      <c r="E16" s="40" t="s">
        <v>134</v>
      </c>
      <c r="G16" s="41" t="s">
        <v>135</v>
      </c>
      <c r="H16" s="41">
        <f>H3+150</f>
        <v>220</v>
      </c>
      <c r="I16" s="41" t="s">
        <v>148</v>
      </c>
    </row>
    <row r="17" spans="1:5" x14ac:dyDescent="0.35">
      <c r="A17" s="41" t="s">
        <v>131</v>
      </c>
      <c r="B17" s="41" t="s">
        <v>132</v>
      </c>
      <c r="C17" s="41">
        <v>12</v>
      </c>
      <c r="D17" s="41">
        <v>40</v>
      </c>
      <c r="E17" s="41">
        <f>C17*D17</f>
        <v>480</v>
      </c>
    </row>
    <row r="18" spans="1:5" x14ac:dyDescent="0.35">
      <c r="A18" s="41" t="s">
        <v>213</v>
      </c>
      <c r="B18" s="41" t="s">
        <v>136</v>
      </c>
      <c r="C18" s="41">
        <v>1</v>
      </c>
      <c r="D18" s="41">
        <v>90</v>
      </c>
      <c r="E18" s="41">
        <f>C18*D18</f>
        <v>90</v>
      </c>
    </row>
    <row r="19" spans="1:5" x14ac:dyDescent="0.35">
      <c r="A19" s="41" t="s">
        <v>131</v>
      </c>
      <c r="B19" s="41" t="s">
        <v>212</v>
      </c>
      <c r="C19" s="41">
        <v>1</v>
      </c>
      <c r="D19" s="41">
        <v>40</v>
      </c>
      <c r="E19" s="41">
        <v>40</v>
      </c>
    </row>
    <row r="20" spans="1:5" x14ac:dyDescent="0.35">
      <c r="A20" s="41" t="s">
        <v>131</v>
      </c>
      <c r="B20" s="41" t="s">
        <v>187</v>
      </c>
      <c r="C20" s="41">
        <v>2</v>
      </c>
      <c r="D20" s="41">
        <v>40</v>
      </c>
      <c r="E20" s="41">
        <f>C20*D20</f>
        <v>80</v>
      </c>
    </row>
    <row r="21" spans="1:5" x14ac:dyDescent="0.35">
      <c r="D21" s="287"/>
      <c r="E21" s="287"/>
    </row>
    <row r="22" spans="1:5" x14ac:dyDescent="0.35">
      <c r="D22" s="41" t="s">
        <v>134</v>
      </c>
      <c r="E22" s="41">
        <f>SUM(E17:E20)</f>
        <v>690</v>
      </c>
    </row>
    <row r="23" spans="1:5" x14ac:dyDescent="0.35">
      <c r="D23" s="287"/>
      <c r="E23" s="287"/>
    </row>
    <row r="24" spans="1:5" ht="18" x14ac:dyDescent="0.4">
      <c r="D24" s="42" t="s">
        <v>137</v>
      </c>
      <c r="E24" s="43">
        <f>E22/H16/60</f>
        <v>5.2272727272727269E-2</v>
      </c>
    </row>
  </sheetData>
  <mergeCells count="6">
    <mergeCell ref="D21:E21"/>
    <mergeCell ref="D23:E23"/>
    <mergeCell ref="A1:H2"/>
    <mergeCell ref="D8:E8"/>
    <mergeCell ref="D10:E10"/>
    <mergeCell ref="A14:H15"/>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1</vt:i4>
      </vt:variant>
    </vt:vector>
  </HeadingPairs>
  <TitlesOfParts>
    <vt:vector size="8" baseType="lpstr">
      <vt:lpstr>BRIEFING</vt:lpstr>
      <vt:lpstr>CÁLCULO FOTO</vt:lpstr>
      <vt:lpstr>MRO MISION</vt:lpstr>
      <vt:lpstr>MRO FUERZA</vt:lpstr>
      <vt:lpstr>CRONOGRAMA</vt:lpstr>
      <vt:lpstr>NRS</vt:lpstr>
      <vt:lpstr>TIS</vt:lpstr>
      <vt:lpstr>BRIEFING!Área_de_impresión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T1°(Sm.) Mauricio G. Ibarr H.</dc:creator>
  <cp:lastModifiedBy>Francisco Descalzi</cp:lastModifiedBy>
  <cp:lastPrinted>2024-10-21T02:36:39Z</cp:lastPrinted>
  <dcterms:created xsi:type="dcterms:W3CDTF">2021-04-04T16:39:04Z</dcterms:created>
  <dcterms:modified xsi:type="dcterms:W3CDTF">2024-11-04T11:57:26Z</dcterms:modified>
</cp:coreProperties>
</file>