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sefaantoniagarridofuentes/Downloads/"/>
    </mc:Choice>
  </mc:AlternateContent>
  <xr:revisionPtr revIDLastSave="0" documentId="8_{3004CB69-D719-174C-97C9-F64BCB61888B}" xr6:coauthVersionLast="47" xr6:coauthVersionMax="47" xr10:uidLastSave="{00000000-0000-0000-0000-000000000000}"/>
  <bookViews>
    <workbookView xWindow="0" yWindow="500" windowWidth="28800" windowHeight="15900" activeTab="1" xr2:uid="{00000000-000D-0000-FFFF-FFFF00000000}"/>
  </bookViews>
  <sheets>
    <sheet name="ACTIVIDAD 1" sheetId="1" r:id="rId1"/>
    <sheet name="ACTIVIDAD 2" sheetId="2" r:id="rId2"/>
  </sheets>
  <definedNames>
    <definedName name="checho">'ACTIVIDAD 1'!$D$8:$S$10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 l="1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C12" i="2"/>
  <c r="D8" i="2"/>
  <c r="D9" i="2" s="1"/>
  <c r="D10" i="2" s="1"/>
  <c r="D11" i="2" s="1"/>
  <c r="H30" i="1"/>
  <c r="H29" i="1"/>
  <c r="H28" i="1"/>
  <c r="J17" i="1"/>
  <c r="K17" i="1" s="1"/>
  <c r="J18" i="1"/>
  <c r="K18" i="1" s="1"/>
  <c r="J19" i="1"/>
  <c r="L19" i="1" s="1"/>
  <c r="J20" i="1"/>
  <c r="L20" i="1" s="1"/>
  <c r="J21" i="1"/>
  <c r="J16" i="1"/>
  <c r="J22" i="1" s="1"/>
  <c r="M16" i="1" s="1"/>
  <c r="O18" i="1"/>
  <c r="O17" i="1"/>
  <c r="K19" i="1" l="1"/>
  <c r="M18" i="1"/>
  <c r="L21" i="1"/>
  <c r="M17" i="1"/>
  <c r="L16" i="1"/>
  <c r="L18" i="1"/>
  <c r="L17" i="1"/>
  <c r="K20" i="1" l="1"/>
  <c r="M19" i="1"/>
  <c r="K21" i="1" l="1"/>
  <c r="M21" i="1" s="1"/>
  <c r="M20" i="1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<sst xmlns="http://schemas.openxmlformats.org/spreadsheetml/2006/main" count="48" uniqueCount="47">
  <si>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</si>
  <si>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</si>
  <si>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</si>
  <si>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</si>
  <si>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</si>
  <si>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</si>
  <si>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</si>
  <si>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</si>
  <si>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</si>
  <si>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</si>
  <si>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</si>
  <si>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</si>
  <si>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</si>
  <si>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</si>
  <si>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</si>
  <si>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</si>
  <si>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</si>
  <si>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</si>
  <si>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</si>
  <si>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</si>
  <si>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</si>
  <si>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</si>
  <si>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</si>
  <si>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</si>
  <si>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Nº Piezas</t>
  </si>
  <si>
    <t>fi</t>
  </si>
  <si>
    <t>Fi</t>
  </si>
  <si>
    <t>n=</t>
  </si>
  <si>
    <t>hi%</t>
  </si>
  <si>
    <t>Hi%</t>
  </si>
  <si>
    <t>6 trabajadores fabricaron 5 piezas</t>
  </si>
  <si>
    <t>28 trabajadores fabricaron A LO MÁS 6 piezas</t>
  </si>
  <si>
    <t>el 13% de los trabajadores fabrico 5 piezas</t>
  </si>
  <si>
    <t>el 58% de los trabajadores fabricó A LO MÁS 6 piezas</t>
  </si>
  <si>
    <t>La mitad de los trabajadores fabrica A LO MÁS 6 piezas</t>
  </si>
  <si>
    <t>En promedio, los trabajadores fabrican 6 piezas.</t>
  </si>
  <si>
    <t>La mayoría de los trabajadores fabrica 4 piezas</t>
  </si>
  <si>
    <t>5 familias tienen 3 hijos</t>
  </si>
  <si>
    <t>42 familias tienen a lo mas 2 hijos</t>
  </si>
  <si>
    <t>el 28% de las familias tiene 1 hijo</t>
  </si>
  <si>
    <t>el 84% de las familias tiene a lo mas 2 hijos</t>
  </si>
  <si>
    <t>xi*fi</t>
  </si>
  <si>
    <t>suma xi*fi=</t>
  </si>
  <si>
    <t>donde por primera vez Hi% mayor que 50%</t>
  </si>
  <si>
    <t>84%; El 84% tiene en promedio 2 hijos</t>
  </si>
  <si>
    <t>La mayoria de familias tiene 2 hijos</t>
  </si>
  <si>
    <t xml:space="preserve">en promedio las familias tienen 2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</si>
</sst>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Abadi MT Condensed Light"/>
      <family val="2"/>
    </font>
    <font>
      <sz val="16"/>
      <color theme="1"/>
      <name val="Calibri"/>
      <family val="2"/>
      <scheme val="minor"/>
    </font>
    <font>
      <b/>
      <sz val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4A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B91FF"/>
        <bgColor indexed="64"/>
      </patternFill>
    </fill>
    <fill>
      <patternFill patternType="solid">
        <fgColor rgb="FFFF9CD1"/>
        <bgColor indexed="64"/>
      </patternFill>
    </fill>
    <fill>
      <patternFill patternType="solid">
        <fgColor rgb="FFAED8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6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9" fontId="17" fillId="0" borderId="1" xfId="1" applyFont="1" applyBorder="1" applyAlignment="1">
      <alignment horizontal="center" vertical="center"/>
    </xf>
    <xf numFmtId="0" fontId="3" fillId="5" borderId="0" xfId="0" applyFont="1" applyFill="1"/>
    <xf numFmtId="0" fontId="5" fillId="5" borderId="0" xfId="0" applyFont="1" applyFill="1"/>
    <xf numFmtId="0" fontId="17" fillId="5" borderId="1" xfId="0" applyFont="1" applyFill="1" applyBorder="1" applyAlignment="1">
      <alignment horizontal="center" vertical="center"/>
    </xf>
    <xf numFmtId="0" fontId="3" fillId="6" borderId="0" xfId="0" applyFont="1" applyFill="1"/>
    <xf numFmtId="0" fontId="5" fillId="6" borderId="0" xfId="0" applyFont="1" applyFill="1"/>
    <xf numFmtId="0" fontId="17" fillId="6" borderId="1" xfId="0" applyFont="1" applyFill="1" applyBorder="1" applyAlignment="1">
      <alignment horizontal="center" vertical="center"/>
    </xf>
    <xf numFmtId="0" fontId="3" fillId="7" borderId="0" xfId="0" applyFont="1" applyFill="1"/>
    <xf numFmtId="0" fontId="5" fillId="7" borderId="0" xfId="0" applyFont="1" applyFill="1"/>
    <xf numFmtId="9" fontId="17" fillId="7" borderId="1" xfId="1" applyFont="1" applyFill="1" applyBorder="1" applyAlignment="1">
      <alignment horizontal="center" vertical="center"/>
    </xf>
    <xf numFmtId="9" fontId="17" fillId="8" borderId="1" xfId="1" applyFont="1" applyFill="1" applyBorder="1" applyAlignment="1">
      <alignment horizontal="center" vertical="center"/>
    </xf>
    <xf numFmtId="0" fontId="3" fillId="8" borderId="0" xfId="0" applyFont="1" applyFill="1"/>
    <xf numFmtId="0" fontId="5" fillId="8" borderId="0" xfId="0" applyFont="1" applyFill="1"/>
    <xf numFmtId="0" fontId="0" fillId="4" borderId="1" xfId="0" applyFill="1" applyBorder="1" applyAlignment="1">
      <alignment horizontal="right"/>
    </xf>
    <xf numFmtId="0" fontId="17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1" applyFont="1" applyFill="1" applyBorder="1" applyAlignment="1">
      <alignment horizontal="center" vertical="center" wrapText="1" readingOrder="1"/>
    </xf>
    <xf numFmtId="0" fontId="18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 readingOrder="1"/>
    </xf>
    <xf numFmtId="0" fontId="15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readingOrder="1"/>
    </xf>
    <xf numFmtId="9" fontId="10" fillId="7" borderId="7" xfId="1" applyFont="1" applyFill="1" applyBorder="1" applyAlignment="1">
      <alignment horizontal="center" vertical="center" wrapText="1" readingOrder="1"/>
    </xf>
    <xf numFmtId="0" fontId="0" fillId="7" borderId="0" xfId="0" applyFill="1" applyAlignment="1">
      <alignment horizontal="left"/>
    </xf>
    <xf numFmtId="0" fontId="6" fillId="8" borderId="0" xfId="0" applyFont="1" applyFill="1"/>
    <xf numFmtId="0" fontId="3" fillId="8" borderId="4" xfId="0" applyFont="1" applyFill="1" applyBorder="1" applyAlignment="1">
      <alignment horizontal="center" vertical="center" wrapText="1" readingOrder="1"/>
    </xf>
    <xf numFmtId="0" fontId="5" fillId="4" borderId="0" xfId="0" applyFont="1" applyFill="1"/>
    <xf numFmtId="0" fontId="6" fillId="4" borderId="0" xfId="0" applyFont="1" applyFill="1"/>
    <xf numFmtId="0" fontId="10" fillId="4" borderId="4" xfId="0" applyFont="1" applyFill="1" applyBorder="1" applyAlignment="1">
      <alignment horizontal="center" vertical="center" wrapText="1" readingOrder="1"/>
    </xf>
    <xf numFmtId="0" fontId="6" fillId="6" borderId="0" xfId="0" applyFont="1" applyFill="1"/>
    <xf numFmtId="9" fontId="10" fillId="6" borderId="3" xfId="1" applyFont="1" applyFill="1" applyBorder="1" applyAlignment="1">
      <alignment horizontal="center" vertical="center" wrapText="1" readingOrder="1"/>
    </xf>
    <xf numFmtId="0" fontId="6" fillId="7" borderId="0" xfId="0" applyFont="1" applyFill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9CD1"/>
      <color rgb="FFBB91FF"/>
      <color rgb="FFFFE4AA"/>
      <color rgb="FFAE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698500</xdr:colOff>
      <xdr:row>8</xdr:row>
      <xdr:rowOff>127000</xdr:rowOff>
    </xdr:from>
    <xdr:to>
      <xdr:col>8</xdr:col>
      <xdr:colOff>716643</xdr:colOff>
      <xdr:row>9</xdr:row>
      <xdr:rowOff>99786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97C28797-699F-8327-7B86-008A2D817053}"/>
            </a:ext>
          </a:extLst>
        </xdr:cNvPr>
        <xdr:cNvCxnSpPr/>
      </xdr:nvCxnSpPr>
      <xdr:spPr>
        <a:xfrm>
          <a:off x="4826000" y="2004786"/>
          <a:ext cx="2494643" cy="217714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0"/>
  <sheetViews>
    <sheetView topLeftCell="A13" zoomScale="130" zoomScaleNormal="130" workbookViewId="0">
      <selection activeCell="J16" sqref="J16"/>
    </sheetView>
  </sheetViews>
  <sheetFormatPr baseColWidth="10" defaultRowHeight="16" x14ac:dyDescent="0.2"/>
  <cols>
    <col min="12" max="12" width="11.6640625" bestFit="1" customWidth="1"/>
  </cols>
  <sheetData>
    <row r="6" spans="2:20" ht="18" x14ac:dyDescent="0.2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">
      <c r="C11" s="1"/>
      <c r="T11" s="1"/>
    </row>
    <row r="14" spans="2:20" ht="18" x14ac:dyDescent="0.2">
      <c r="C14" s="3" t="s">
        <v>1</v>
      </c>
    </row>
    <row r="15" spans="2:20" ht="21" x14ac:dyDescent="0.25">
      <c r="B15" s="4">
        <v>1</v>
      </c>
      <c r="C15" s="6" t="s">
        <v>2</v>
      </c>
      <c r="D15" s="6"/>
      <c r="E15" s="6"/>
      <c r="F15" s="7"/>
      <c r="I15" s="24" t="s">
        <v>24</v>
      </c>
      <c r="J15" s="24" t="s">
        <v>25</v>
      </c>
      <c r="K15" s="24" t="s">
        <v>26</v>
      </c>
      <c r="L15" s="24" t="s">
        <v>28</v>
      </c>
      <c r="M15" s="24" t="s">
        <v>29</v>
      </c>
    </row>
    <row r="16" spans="2:20" ht="21" x14ac:dyDescent="0.2">
      <c r="I16" s="25">
        <v>4</v>
      </c>
      <c r="J16" s="25">
        <f>COUNTIF(checho,I16)</f>
        <v>12</v>
      </c>
      <c r="K16" s="25">
        <v>12</v>
      </c>
      <c r="L16" s="26">
        <f>J16/$J$22</f>
        <v>0.25</v>
      </c>
      <c r="M16" s="26">
        <f>K16/$J$22</f>
        <v>0.25</v>
      </c>
    </row>
    <row r="17" spans="2:15" ht="21" x14ac:dyDescent="0.2">
      <c r="I17" s="25">
        <v>5</v>
      </c>
      <c r="J17" s="29">
        <f>COUNTIF(checho,I17)</f>
        <v>6</v>
      </c>
      <c r="K17" s="25">
        <f>J17+K16</f>
        <v>18</v>
      </c>
      <c r="L17" s="35">
        <f t="shared" ref="L17:L21" si="0">J17/$J$22</f>
        <v>0.125</v>
      </c>
      <c r="M17" s="26">
        <f t="shared" ref="M17:M21" si="1">K17/$J$22</f>
        <v>0.375</v>
      </c>
      <c r="O17">
        <f>MIN(checho)</f>
        <v>4</v>
      </c>
    </row>
    <row r="18" spans="2:15" ht="21" x14ac:dyDescent="0.2">
      <c r="I18" s="25">
        <v>6</v>
      </c>
      <c r="J18" s="25">
        <f>COUNTIF(checho,I18)</f>
        <v>10</v>
      </c>
      <c r="K18" s="32">
        <f t="shared" ref="K18:K21" si="2">J18+K17</f>
        <v>28</v>
      </c>
      <c r="L18" s="26">
        <f t="shared" si="0"/>
        <v>0.20833333333333334</v>
      </c>
      <c r="M18" s="36">
        <f t="shared" si="1"/>
        <v>0.58333333333333337</v>
      </c>
      <c r="O18">
        <f>MAX(checho)</f>
        <v>9</v>
      </c>
    </row>
    <row r="19" spans="2:15" ht="21" x14ac:dyDescent="0.2">
      <c r="I19" s="25">
        <v>7</v>
      </c>
      <c r="J19" s="25">
        <f>COUNTIF(checho,I19)</f>
        <v>8</v>
      </c>
      <c r="K19" s="25">
        <f t="shared" si="2"/>
        <v>36</v>
      </c>
      <c r="L19" s="26">
        <f t="shared" si="0"/>
        <v>0.16666666666666666</v>
      </c>
      <c r="M19" s="26">
        <f t="shared" si="1"/>
        <v>0.75</v>
      </c>
    </row>
    <row r="20" spans="2:15" ht="21" x14ac:dyDescent="0.2">
      <c r="I20" s="25">
        <v>8</v>
      </c>
      <c r="J20" s="25">
        <f>COUNTIF(checho,I20)</f>
        <v>4</v>
      </c>
      <c r="K20" s="25">
        <f t="shared" si="2"/>
        <v>40</v>
      </c>
      <c r="L20" s="26">
        <f t="shared" si="0"/>
        <v>8.3333333333333329E-2</v>
      </c>
      <c r="M20" s="26">
        <f t="shared" si="1"/>
        <v>0.83333333333333337</v>
      </c>
    </row>
    <row r="21" spans="2:15" ht="21" x14ac:dyDescent="0.2">
      <c r="I21" s="25">
        <v>9</v>
      </c>
      <c r="J21" s="25">
        <f>COUNTIF(checho,I21)</f>
        <v>8</v>
      </c>
      <c r="K21" s="25">
        <f t="shared" si="2"/>
        <v>48</v>
      </c>
      <c r="L21" s="26">
        <f t="shared" si="0"/>
        <v>0.16666666666666666</v>
      </c>
      <c r="M21" s="26">
        <f t="shared" si="1"/>
        <v>1</v>
      </c>
    </row>
    <row r="22" spans="2:15" ht="21" x14ac:dyDescent="0.2">
      <c r="I22" s="39" t="s">
        <v>27</v>
      </c>
      <c r="J22" s="40">
        <f>SUM(J16:J21)</f>
        <v>48</v>
      </c>
    </row>
    <row r="23" spans="2:15" ht="19" x14ac:dyDescent="0.25">
      <c r="C23" s="7"/>
      <c r="D23" s="7"/>
      <c r="E23" s="7"/>
      <c r="F23" s="7"/>
    </row>
    <row r="24" spans="2:15" ht="20" x14ac:dyDescent="0.25">
      <c r="B24" s="4">
        <v>2</v>
      </c>
      <c r="C24" s="27" t="s">
        <v>6</v>
      </c>
      <c r="D24" s="28"/>
      <c r="E24" s="6" t="s">
        <v>30</v>
      </c>
      <c r="F24" s="7"/>
    </row>
    <row r="25" spans="2:15" ht="19" x14ac:dyDescent="0.25">
      <c r="B25" s="4">
        <v>3</v>
      </c>
      <c r="C25" s="30" t="s">
        <v>7</v>
      </c>
      <c r="D25" s="31"/>
      <c r="E25" s="6" t="s">
        <v>31</v>
      </c>
      <c r="F25" s="7"/>
    </row>
    <row r="26" spans="2:15" ht="20" x14ac:dyDescent="0.25">
      <c r="B26" s="4">
        <v>4</v>
      </c>
      <c r="C26" s="33" t="s">
        <v>8</v>
      </c>
      <c r="D26" s="34"/>
      <c r="E26" s="6" t="s">
        <v>32</v>
      </c>
      <c r="F26" s="7"/>
    </row>
    <row r="27" spans="2:15" ht="20" x14ac:dyDescent="0.25">
      <c r="B27" s="4">
        <v>5</v>
      </c>
      <c r="C27" s="37" t="s">
        <v>9</v>
      </c>
      <c r="D27" s="38"/>
      <c r="E27" s="6" t="s">
        <v>33</v>
      </c>
      <c r="F27" s="7"/>
    </row>
    <row r="28" spans="2:15" ht="19" x14ac:dyDescent="0.25">
      <c r="B28" s="4">
        <v>6</v>
      </c>
      <c r="C28" s="6" t="s">
        <v>4</v>
      </c>
      <c r="D28" s="6"/>
      <c r="E28" s="6"/>
      <c r="F28" s="7"/>
      <c r="H28" s="41">
        <f>MEDIAN(checho)</f>
        <v>6</v>
      </c>
      <c r="I28" t="s">
        <v>34</v>
      </c>
    </row>
    <row r="29" spans="2:15" ht="19" x14ac:dyDescent="0.25">
      <c r="B29" s="4">
        <v>7</v>
      </c>
      <c r="C29" s="6" t="s">
        <v>5</v>
      </c>
      <c r="D29" s="6"/>
      <c r="E29" s="6"/>
      <c r="F29" s="7"/>
      <c r="H29" s="41">
        <f>MODE(checho)</f>
        <v>4</v>
      </c>
      <c r="I29" t="s">
        <v>36</v>
      </c>
    </row>
    <row r="30" spans="2:15" ht="19" x14ac:dyDescent="0.25">
      <c r="B30" s="4">
        <v>8</v>
      </c>
      <c r="C30" s="5" t="s">
        <v>3</v>
      </c>
      <c r="D30" s="7"/>
      <c r="E30" s="7"/>
      <c r="F30" s="7"/>
      <c r="H30" s="42">
        <f>AVERAGE(checho)</f>
        <v>6.208333333333333</v>
      </c>
      <c r="I30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23"/>
  <sheetViews>
    <sheetView tabSelected="1" zoomScale="125" workbookViewId="0">
      <selection activeCell="G23" sqref="G23"/>
    </sheetView>
  </sheetViews>
  <sheetFormatPr baseColWidth="10" defaultRowHeight="16" x14ac:dyDescent="0.2"/>
  <cols>
    <col min="6" max="6" width="9.33203125" customWidth="1"/>
  </cols>
  <sheetData>
    <row r="3" spans="1:13" x14ac:dyDescent="0.2">
      <c r="B3" s="4" t="s">
        <v>10</v>
      </c>
      <c r="C3" s="4"/>
      <c r="D3" s="4"/>
      <c r="E3" s="4"/>
      <c r="F3" s="4"/>
      <c r="G3" s="4"/>
      <c r="H3" s="4"/>
    </row>
    <row r="5" spans="1:13" ht="17" thickBot="1" x14ac:dyDescent="0.25"/>
    <row r="6" spans="1:13" ht="29" thickBot="1" x14ac:dyDescent="0.25">
      <c r="B6" s="8" t="s">
        <v>11</v>
      </c>
      <c r="C6" s="9" t="s">
        <v>12</v>
      </c>
      <c r="D6" s="9" t="s">
        <v>13</v>
      </c>
      <c r="E6" s="10" t="s">
        <v>23</v>
      </c>
      <c r="F6" s="44" t="s">
        <v>22</v>
      </c>
      <c r="G6" s="46" t="s">
        <v>41</v>
      </c>
    </row>
    <row r="7" spans="1:13" ht="19" thickBot="1" x14ac:dyDescent="0.25">
      <c r="B7" s="11">
        <v>0</v>
      </c>
      <c r="C7" s="11">
        <v>8</v>
      </c>
      <c r="D7" s="12">
        <v>8</v>
      </c>
      <c r="E7" s="43">
        <f>C7/$C$12</f>
        <v>0.16</v>
      </c>
      <c r="F7" s="45">
        <f>D7/$C$12</f>
        <v>0.16</v>
      </c>
      <c r="G7" s="47">
        <f>B7*C7</f>
        <v>0</v>
      </c>
    </row>
    <row r="8" spans="1:13" ht="19" thickBot="1" x14ac:dyDescent="0.25">
      <c r="B8" s="13">
        <v>1</v>
      </c>
      <c r="C8" s="13">
        <v>14</v>
      </c>
      <c r="D8" s="14">
        <f>C8+D7</f>
        <v>22</v>
      </c>
      <c r="E8" s="59">
        <f t="shared" ref="E8:E11" si="0">C8/$C$12</f>
        <v>0.28000000000000003</v>
      </c>
      <c r="F8" s="45">
        <f t="shared" ref="F8:F11" si="1">D8/$C$12</f>
        <v>0.44</v>
      </c>
      <c r="G8" s="47">
        <f t="shared" ref="G8:G11" si="2">B8*C8</f>
        <v>14</v>
      </c>
    </row>
    <row r="9" spans="1:13" ht="19" thickBot="1" x14ac:dyDescent="0.25">
      <c r="B9" s="13">
        <v>2</v>
      </c>
      <c r="C9" s="13">
        <v>20</v>
      </c>
      <c r="D9" s="57">
        <f t="shared" ref="D9:D11" si="3">C9+D8</f>
        <v>42</v>
      </c>
      <c r="E9" s="43">
        <f t="shared" si="0"/>
        <v>0.4</v>
      </c>
      <c r="F9" s="51">
        <f t="shared" si="1"/>
        <v>0.84</v>
      </c>
      <c r="G9" s="47">
        <f t="shared" si="2"/>
        <v>40</v>
      </c>
    </row>
    <row r="10" spans="1:13" ht="19" thickBot="1" x14ac:dyDescent="0.25">
      <c r="B10" s="13">
        <v>3</v>
      </c>
      <c r="C10" s="54">
        <v>5</v>
      </c>
      <c r="D10" s="14">
        <f t="shared" si="3"/>
        <v>47</v>
      </c>
      <c r="E10" s="43">
        <f t="shared" si="0"/>
        <v>0.1</v>
      </c>
      <c r="F10" s="45">
        <f t="shared" si="1"/>
        <v>0.94</v>
      </c>
      <c r="G10" s="47">
        <f t="shared" si="2"/>
        <v>15</v>
      </c>
      <c r="J10" s="52" t="s">
        <v>43</v>
      </c>
      <c r="K10" s="52"/>
      <c r="L10" s="52"/>
      <c r="M10" s="52"/>
    </row>
    <row r="11" spans="1:13" ht="19" thickBot="1" x14ac:dyDescent="0.25">
      <c r="B11" s="15">
        <v>4</v>
      </c>
      <c r="C11" s="15">
        <v>3</v>
      </c>
      <c r="D11" s="14">
        <f t="shared" si="3"/>
        <v>50</v>
      </c>
      <c r="E11" s="43">
        <f t="shared" si="0"/>
        <v>0.06</v>
      </c>
      <c r="F11" s="45">
        <f t="shared" si="1"/>
        <v>1</v>
      </c>
      <c r="G11" s="47">
        <f t="shared" si="2"/>
        <v>12</v>
      </c>
      <c r="H11" s="1"/>
    </row>
    <row r="12" spans="1:13" ht="29" thickBot="1" x14ac:dyDescent="0.25">
      <c r="B12" s="16"/>
      <c r="C12" s="50">
        <f>SUM(C7:C11)</f>
        <v>50</v>
      </c>
      <c r="D12" s="17"/>
      <c r="E12" s="17"/>
      <c r="F12" s="48" t="s">
        <v>42</v>
      </c>
      <c r="G12" s="49">
        <f>SUM(G7:G11)</f>
        <v>81</v>
      </c>
      <c r="H12" s="1"/>
    </row>
    <row r="13" spans="1:13" ht="18" x14ac:dyDescent="0.2">
      <c r="B13" s="16"/>
      <c r="C13" s="16"/>
      <c r="D13" s="17"/>
      <c r="E13" s="17"/>
      <c r="F13" s="17"/>
      <c r="H13" s="1"/>
    </row>
    <row r="14" spans="1:13" x14ac:dyDescent="0.2">
      <c r="C14" s="18"/>
    </row>
    <row r="15" spans="1:13" ht="19" x14ac:dyDescent="0.25">
      <c r="B15" s="3" t="s">
        <v>1</v>
      </c>
      <c r="C15" s="7"/>
      <c r="D15" s="7"/>
      <c r="E15" s="7"/>
      <c r="F15" s="7"/>
      <c r="G15" s="7"/>
      <c r="H15" s="7"/>
      <c r="I15" s="7"/>
    </row>
    <row r="16" spans="1:13" ht="19" x14ac:dyDescent="0.2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0" x14ac:dyDescent="0.25">
      <c r="A17" s="20">
        <v>2</v>
      </c>
      <c r="B17" s="38" t="s">
        <v>15</v>
      </c>
      <c r="C17" s="53"/>
      <c r="D17" s="7" t="s">
        <v>37</v>
      </c>
      <c r="E17" s="7"/>
      <c r="F17" s="7"/>
      <c r="G17" s="7"/>
      <c r="H17" s="7"/>
      <c r="I17" s="7"/>
    </row>
    <row r="18" spans="1:9" ht="19" x14ac:dyDescent="0.25">
      <c r="A18" s="20">
        <v>3</v>
      </c>
      <c r="B18" s="55" t="s">
        <v>16</v>
      </c>
      <c r="C18" s="56"/>
      <c r="D18" s="7" t="s">
        <v>38</v>
      </c>
      <c r="E18" s="7"/>
      <c r="F18" s="7"/>
      <c r="G18" s="7"/>
      <c r="H18" s="7"/>
      <c r="I18" s="7"/>
    </row>
    <row r="19" spans="1:9" ht="20" x14ac:dyDescent="0.25">
      <c r="A19" s="20">
        <v>4</v>
      </c>
      <c r="B19" s="31" t="s">
        <v>17</v>
      </c>
      <c r="C19" s="58"/>
      <c r="D19" s="7" t="s">
        <v>39</v>
      </c>
      <c r="E19" s="7"/>
      <c r="F19" s="7"/>
      <c r="G19" s="7"/>
      <c r="H19" s="7"/>
      <c r="I19" s="7"/>
    </row>
    <row r="20" spans="1:9" ht="20" x14ac:dyDescent="0.25">
      <c r="A20" s="20">
        <v>5</v>
      </c>
      <c r="B20" s="34" t="s">
        <v>18</v>
      </c>
      <c r="C20" s="60"/>
      <c r="D20" s="7" t="s">
        <v>40</v>
      </c>
      <c r="E20" s="7"/>
      <c r="F20" s="7"/>
      <c r="G20" s="7"/>
      <c r="H20" s="7"/>
      <c r="I20" s="7"/>
    </row>
    <row r="21" spans="1:9" ht="19" x14ac:dyDescent="0.25">
      <c r="A21" s="20">
        <v>6</v>
      </c>
      <c r="B21" s="6" t="s">
        <v>19</v>
      </c>
      <c r="F21" s="42">
        <f>G12/C12</f>
        <v>1.62</v>
      </c>
      <c r="G21" s="41" t="s">
        <v>46</v>
      </c>
    </row>
    <row r="22" spans="1:9" ht="19" x14ac:dyDescent="0.25">
      <c r="A22" s="20">
        <v>7</v>
      </c>
      <c r="B22" s="6" t="s">
        <v>20</v>
      </c>
      <c r="F22" t="s">
        <v>45</v>
      </c>
    </row>
    <row r="23" spans="1:9" ht="19" x14ac:dyDescent="0.25">
      <c r="A23" s="20">
        <v>8</v>
      </c>
      <c r="B23" s="6" t="s">
        <v>21</v>
      </c>
      <c r="F23" t="s">
        <v>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checho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2022-04-25T12:36:49Z</dcterms:created>
  <dcterms:modified xsi:type="dcterms:W3CDTF">2022-05-17T14:35:13Z</dcterms:modified>
</cp:coreProperties>
</file>