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9"/>
  <c r="L10"/>
  <c r="L11"/>
  <c r="L12"/>
  <c r="L13"/>
  <c r="L14"/>
  <c r="L15"/>
  <c r="L16"/>
  <c r="L17"/>
  <c r="L18"/>
  <c r="L19"/>
  <c r="L20"/>
  <c r="L21"/>
  <c r="L22"/>
  <c r="L23"/>
  <c r="L24"/>
  <c r="L25"/>
  <c r="L8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J30"/>
  <c r="J31"/>
  <c r="J32"/>
  <c r="J33"/>
  <c r="J34"/>
  <c r="K29"/>
  <c r="J35"/>
  <c r="J36"/>
  <c r="J29"/>
  <c r="I30"/>
  <c r="I31"/>
  <c r="I32"/>
  <c r="I33"/>
  <c r="I34"/>
  <c r="I35"/>
  <c r="I36"/>
  <c r="H30"/>
  <c r="H31"/>
  <c r="H32"/>
  <c r="H33"/>
  <c r="H34"/>
  <c r="H35"/>
  <c r="H36"/>
  <c r="H29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<sst xmlns="http://schemas.openxmlformats.org/spreadsheetml/2006/main" count="129" uniqueCount="86">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</sst>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8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9" fontId="6" fillId="0" borderId="0" xfId="0" applyNumberFormat="1" applyFont="1" applyAlignment="1">
      <alignment horizontal="center"/>
    </xf>
    <xf numFmtId="2" fontId="0" fillId="0" borderId="4" xfId="0" applyNumberFormat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168" fontId="0" fillId="0" borderId="0" xfId="0" applyNumberFormat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6" fillId="0" borderId="0" xfId="0" applyFont="1"/>
    <xf numFmtId="2" fontId="5" fillId="0" borderId="2" xfId="0" applyNumberFormat="1" applyFont="1" applyBorder="1" applyAlignment="1">
      <alignment horizontal="center"/>
    </xf>
  </cellXfs>
  <cellStyles count="1">
    <cellStyle name="Normal" xfId="0" builtinId="0"/>
  </cellStyles>
  <dxfs count="2">
    <dxf>
      <font>
        <color theme="1"/>
      </font>
      <fill>
        <patternFill>
          <bgColor theme="4" tint="0.39994506668294322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19050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190500</xdr:rowOff>
    </xdr:from>
    <xdr:to>
      <xdr:col>9</xdr:col>
      <xdr:colOff>849630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6400" y="190500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I21" sqref="I21"/>
    </sheetView>
  </sheetViews>
  <sheetFormatPr baseColWidth="10" defaultRowHeight="15.75"/>
  <cols>
    <col min="2" max="2" width="13.875" customWidth="1"/>
    <col min="3" max="3" width="13.5" customWidth="1"/>
    <col min="4" max="5" width="12.5" customWidth="1"/>
    <col min="6" max="6" width="12.375" customWidth="1"/>
    <col min="7" max="7" width="12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9">
        <v>0.35</v>
      </c>
      <c r="E25" s="19">
        <v>0.25</v>
      </c>
      <c r="F25" s="19">
        <v>0.1</v>
      </c>
      <c r="G25" s="19">
        <v>0.3</v>
      </c>
    </row>
    <row r="26" spans="1:11" ht="24.95" customHeight="1" thickBot="1">
      <c r="B26" s="21" t="s">
        <v>7</v>
      </c>
      <c r="C26" s="21" t="s">
        <v>8</v>
      </c>
      <c r="D26" s="21" t="s">
        <v>9</v>
      </c>
      <c r="E26" s="21" t="s">
        <v>10</v>
      </c>
      <c r="F26" s="21" t="s">
        <v>11</v>
      </c>
      <c r="G26" s="21" t="s">
        <v>12</v>
      </c>
      <c r="H26" s="21" t="s">
        <v>13</v>
      </c>
    </row>
    <row r="27" spans="1:11" ht="24.95" customHeight="1" thickBot="1"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20">
        <f>D27*$D$25+E27*$E$25+F27*$F$25+G27*$G$25</f>
        <v>8.3550000000000004</v>
      </c>
    </row>
    <row r="28" spans="1:11" ht="24.95" customHeight="1" thickBot="1">
      <c r="B28" s="17" t="s">
        <v>28</v>
      </c>
      <c r="C28" s="17" t="s">
        <v>29</v>
      </c>
      <c r="D28" s="17">
        <v>8.9</v>
      </c>
      <c r="E28" s="18">
        <v>8</v>
      </c>
      <c r="F28" s="17">
        <v>8.9</v>
      </c>
      <c r="G28" s="17">
        <v>6.7</v>
      </c>
      <c r="H28" s="20">
        <f>D28*$D$25+E28*$E$25+F28*$F$25+G28*$G$25</f>
        <v>8.0150000000000006</v>
      </c>
    </row>
    <row r="29" spans="1:11" ht="24.95" customHeight="1" thickBot="1">
      <c r="B29" s="17" t="s">
        <v>14</v>
      </c>
      <c r="C29" s="17" t="s">
        <v>15</v>
      </c>
      <c r="D29" s="18">
        <v>8</v>
      </c>
      <c r="E29" s="17">
        <v>9.5</v>
      </c>
      <c r="F29" s="17">
        <v>5.8</v>
      </c>
      <c r="G29" s="17">
        <v>7.5</v>
      </c>
      <c r="H29" s="20">
        <f>D29*$D$25+E29*$E$25+F29*$F$25+G29*$G$25</f>
        <v>8.004999999999999</v>
      </c>
    </row>
    <row r="30" spans="1:11" ht="24.95" customHeight="1" thickBot="1"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0">
        <f>D30*$D$25+E30*$E$25+F30*$F$25+G30*$G$25</f>
        <v>7.5449999999999999</v>
      </c>
    </row>
    <row r="31" spans="1:11" ht="24.95" customHeight="1" thickBot="1"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20">
        <f>D31*$D$25+E31*$E$25+F31*$F$25+G31*$G$25</f>
        <v>6.95</v>
      </c>
    </row>
    <row r="32" spans="1:11" ht="24.95" customHeight="1" thickBot="1"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20">
        <f>D32*$D$25+E32*$E$25+F32*$F$25+G32*$G$25</f>
        <v>6.9349999999999996</v>
      </c>
    </row>
    <row r="33" spans="2:8" ht="24.95" customHeight="1" thickBot="1"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0">
        <f>D33*$D$25+E33*$E$25+F33*$F$25+G33*$G$25</f>
        <v>6.84</v>
      </c>
    </row>
    <row r="34" spans="2:8" ht="24.95" customHeight="1" thickBot="1"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D19" workbookViewId="0">
      <selection activeCell="J29" sqref="J29"/>
    </sheetView>
  </sheetViews>
  <sheetFormatPr baseColWidth="10" defaultRowHeight="15.75"/>
  <cols>
    <col min="5" max="5" width="14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7.95" customHeight="1" thickBot="1">
      <c r="C28" s="23" t="s">
        <v>33</v>
      </c>
      <c r="D28" s="24"/>
      <c r="E28" s="25" t="s">
        <v>34</v>
      </c>
      <c r="F28" s="24" t="s">
        <v>35</v>
      </c>
      <c r="G28" s="25" t="s">
        <v>36</v>
      </c>
      <c r="H28" s="24" t="s">
        <v>37</v>
      </c>
      <c r="I28" s="23" t="s">
        <v>38</v>
      </c>
      <c r="J28" s="25" t="s">
        <v>85</v>
      </c>
      <c r="K28" s="25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2">
        <v>680000</v>
      </c>
      <c r="H29" s="22">
        <f>G29+10%*F29*G29</f>
        <v>816000</v>
      </c>
      <c r="I29" s="22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2">
        <v>780000</v>
      </c>
      <c r="H30" s="22">
        <f t="shared" ref="H30:H36" si="0">G30+10%*F30*G30</f>
        <v>1014000</v>
      </c>
      <c r="I30" s="22">
        <f t="shared" ref="I30:I36" si="1">IF(E30="FONASA",H30*$G$24,H30*$G$25)</f>
        <v>81120</v>
      </c>
      <c r="J30" s="22">
        <f t="shared" ref="J30:J34" si="2">H30*$G$26</f>
        <v>121680</v>
      </c>
      <c r="K30" s="22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2">
        <v>1200000</v>
      </c>
      <c r="H31" s="22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2">
        <v>890000</v>
      </c>
      <c r="H32" s="22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2">
        <v>680000</v>
      </c>
      <c r="H33" s="22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2">
        <v>580000</v>
      </c>
      <c r="H34" s="22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2">
        <v>780000</v>
      </c>
      <c r="H35" s="22">
        <f t="shared" si="0"/>
        <v>1014000</v>
      </c>
      <c r="I35" s="22">
        <f t="shared" si="1"/>
        <v>81120</v>
      </c>
      <c r="J35" s="22">
        <f t="shared" ref="J30:J36" si="4">H35*$G$26</f>
        <v>121680</v>
      </c>
      <c r="K35" s="22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2">
        <v>890000</v>
      </c>
      <c r="H36" s="22">
        <f t="shared" si="0"/>
        <v>1335000</v>
      </c>
      <c r="I36" s="22">
        <f t="shared" si="1"/>
        <v>106800</v>
      </c>
      <c r="J36" s="22">
        <f t="shared" si="4"/>
        <v>160200</v>
      </c>
      <c r="K36" s="22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M33"/>
  <sheetViews>
    <sheetView tabSelected="1" topLeftCell="B1" workbookViewId="0">
      <selection activeCell="K4" sqref="K4"/>
    </sheetView>
  </sheetViews>
  <sheetFormatPr baseColWidth="10" defaultRowHeight="15.75"/>
  <cols>
    <col min="6" max="6" width="12.625" customWidth="1"/>
    <col min="10" max="10" width="19.75" customWidth="1"/>
    <col min="13" max="13" width="15" customWidth="1"/>
  </cols>
  <sheetData>
    <row r="2" spans="2:13">
      <c r="C2" s="16"/>
    </row>
    <row r="4" spans="2:13">
      <c r="F4" s="29" t="s">
        <v>45</v>
      </c>
      <c r="K4" s="13">
        <v>0.4</v>
      </c>
    </row>
    <row r="5" spans="2:13" ht="16.5" thickBot="1"/>
    <row r="6" spans="2:13" ht="16.5" thickBot="1">
      <c r="B6" s="26" t="s">
        <v>46</v>
      </c>
      <c r="C6" s="26"/>
      <c r="D6" s="26" t="s">
        <v>47</v>
      </c>
      <c r="E6" s="26" t="s">
        <v>48</v>
      </c>
      <c r="F6" s="26" t="s">
        <v>49</v>
      </c>
      <c r="G6" s="26" t="s">
        <v>50</v>
      </c>
      <c r="H6" s="26" t="s">
        <v>51</v>
      </c>
      <c r="I6" s="26" t="s">
        <v>52</v>
      </c>
      <c r="J6" s="26" t="s">
        <v>53</v>
      </c>
      <c r="K6" s="26" t="s">
        <v>54</v>
      </c>
      <c r="L6" s="26" t="s">
        <v>55</v>
      </c>
      <c r="M6" s="26" t="s">
        <v>56</v>
      </c>
    </row>
    <row r="7" spans="2:13" ht="16.5" thickBot="1">
      <c r="B7" s="26" t="s">
        <v>14</v>
      </c>
      <c r="C7" s="27" t="s">
        <v>15</v>
      </c>
      <c r="D7" s="28">
        <v>10</v>
      </c>
      <c r="E7" s="28">
        <v>8</v>
      </c>
      <c r="F7" s="26">
        <v>10</v>
      </c>
      <c r="G7" s="28">
        <v>7</v>
      </c>
      <c r="H7" s="26">
        <v>5.4</v>
      </c>
      <c r="I7" s="30">
        <f>AVERAGE(D7:H7)</f>
        <v>8.08</v>
      </c>
      <c r="J7" s="26" t="str">
        <f>IF(I7&gt;=8,"EXIMIDO","EXAMEN")</f>
        <v>EXIMIDO</v>
      </c>
      <c r="K7" s="30">
        <f>I7</f>
        <v>8.08</v>
      </c>
      <c r="L7" s="28">
        <f>I7*60%+K7*$K$4</f>
        <v>8.08</v>
      </c>
      <c r="M7" s="26" t="str">
        <f>IF(L7&gt;=6,"APROBADO","REPROBADO")</f>
        <v>APROBADO</v>
      </c>
    </row>
    <row r="8" spans="2:13" ht="16.5" thickBot="1">
      <c r="B8" s="26" t="s">
        <v>16</v>
      </c>
      <c r="C8" s="26" t="s">
        <v>17</v>
      </c>
      <c r="D8" s="28">
        <v>8</v>
      </c>
      <c r="E8" s="28">
        <v>7</v>
      </c>
      <c r="F8" s="26">
        <v>5.4</v>
      </c>
      <c r="G8" s="26">
        <v>1.5</v>
      </c>
      <c r="H8" s="26">
        <v>5.5</v>
      </c>
      <c r="I8" s="30">
        <f t="shared" ref="I8:I25" si="0">AVERAGE(D8:H8)</f>
        <v>5.4799999999999995</v>
      </c>
      <c r="J8" s="26" t="str">
        <f t="shared" ref="J8:J25" si="1">IF(I8&gt;=8,"EXIMIDO","EXAMEN")</f>
        <v>EXAMEN</v>
      </c>
      <c r="K8" s="26">
        <v>8.4</v>
      </c>
      <c r="L8" s="28">
        <f t="shared" ref="L8:L25" si="2">I8*60%+K8*$K$4</f>
        <v>6.6479999999999997</v>
      </c>
      <c r="M8" s="26" t="str">
        <f t="shared" ref="M8:M25" si="3">IF(L8&gt;=6,"APROBADO","REPROBADO")</f>
        <v>APROBADO</v>
      </c>
    </row>
    <row r="9" spans="2:13" ht="16.5" thickBot="1">
      <c r="B9" s="26" t="s">
        <v>18</v>
      </c>
      <c r="C9" s="26" t="s">
        <v>19</v>
      </c>
      <c r="D9" s="26">
        <v>7.5</v>
      </c>
      <c r="E9" s="28">
        <v>6</v>
      </c>
      <c r="F9" s="26">
        <v>10</v>
      </c>
      <c r="G9" s="26">
        <v>5.4</v>
      </c>
      <c r="H9" s="28">
        <v>6</v>
      </c>
      <c r="I9" s="30">
        <f t="shared" si="0"/>
        <v>6.9799999999999995</v>
      </c>
      <c r="J9" s="26" t="str">
        <f t="shared" si="1"/>
        <v>EXAMEN</v>
      </c>
      <c r="K9" s="26">
        <v>9</v>
      </c>
      <c r="L9" s="28">
        <f t="shared" si="2"/>
        <v>7.7880000000000003</v>
      </c>
      <c r="M9" s="26" t="str">
        <f t="shared" si="3"/>
        <v>APROBADO</v>
      </c>
    </row>
    <row r="10" spans="2:13" ht="16.5" thickBot="1">
      <c r="B10" s="26" t="s">
        <v>20</v>
      </c>
      <c r="C10" s="26" t="s">
        <v>21</v>
      </c>
      <c r="D10" s="28">
        <v>7</v>
      </c>
      <c r="E10" s="26">
        <v>7.2</v>
      </c>
      <c r="F10" s="28">
        <v>8</v>
      </c>
      <c r="G10" s="26">
        <v>8.9</v>
      </c>
      <c r="H10" s="26">
        <v>3.4</v>
      </c>
      <c r="I10" s="30">
        <f t="shared" si="0"/>
        <v>6.9</v>
      </c>
      <c r="J10" s="26" t="str">
        <f t="shared" si="1"/>
        <v>EXAMEN</v>
      </c>
      <c r="K10" s="26">
        <v>7.5</v>
      </c>
      <c r="L10" s="28">
        <f t="shared" si="2"/>
        <v>7.14</v>
      </c>
      <c r="M10" s="26" t="str">
        <f t="shared" si="3"/>
        <v>APROBADO</v>
      </c>
    </row>
    <row r="11" spans="2:13" ht="16.5" thickBot="1">
      <c r="B11" s="26" t="s">
        <v>22</v>
      </c>
      <c r="C11" s="26" t="s">
        <v>23</v>
      </c>
      <c r="D11" s="26">
        <v>6.8</v>
      </c>
      <c r="E11" s="28">
        <v>6</v>
      </c>
      <c r="F11" s="26">
        <v>5.4</v>
      </c>
      <c r="G11" s="28">
        <v>7</v>
      </c>
      <c r="H11" s="26">
        <v>10</v>
      </c>
      <c r="I11" s="30">
        <f t="shared" si="0"/>
        <v>7.0400000000000009</v>
      </c>
      <c r="J11" s="26" t="str">
        <f t="shared" si="1"/>
        <v>EXAMEN</v>
      </c>
      <c r="K11" s="26">
        <v>8.1999999999999993</v>
      </c>
      <c r="L11" s="28">
        <f t="shared" si="2"/>
        <v>7.5039999999999996</v>
      </c>
      <c r="M11" s="26" t="str">
        <f t="shared" si="3"/>
        <v>APROBADO</v>
      </c>
    </row>
    <row r="12" spans="2:13" ht="16.5" thickBot="1">
      <c r="B12" s="26" t="s">
        <v>24</v>
      </c>
      <c r="C12" s="26" t="s">
        <v>25</v>
      </c>
      <c r="D12" s="26">
        <v>6.6</v>
      </c>
      <c r="E12" s="26">
        <v>5.5</v>
      </c>
      <c r="F12" s="28">
        <v>8</v>
      </c>
      <c r="G12" s="26">
        <v>10</v>
      </c>
      <c r="H12" s="28">
        <v>8</v>
      </c>
      <c r="I12" s="30">
        <f t="shared" si="0"/>
        <v>7.62</v>
      </c>
      <c r="J12" s="26" t="str">
        <f t="shared" si="1"/>
        <v>EXAMEN</v>
      </c>
      <c r="K12" s="26">
        <v>9.5</v>
      </c>
      <c r="L12" s="28">
        <f t="shared" si="2"/>
        <v>8.3719999999999999</v>
      </c>
      <c r="M12" s="26" t="str">
        <f t="shared" si="3"/>
        <v>APROBADO</v>
      </c>
    </row>
    <row r="13" spans="2:13" ht="16.5" thickBot="1">
      <c r="B13" s="26" t="s">
        <v>26</v>
      </c>
      <c r="C13" s="26" t="s">
        <v>27</v>
      </c>
      <c r="D13" s="28">
        <v>7</v>
      </c>
      <c r="E13" s="26">
        <v>3.4</v>
      </c>
      <c r="F13" s="26">
        <v>7.6</v>
      </c>
      <c r="G13" s="28">
        <v>8</v>
      </c>
      <c r="H13" s="26">
        <v>7.6</v>
      </c>
      <c r="I13" s="30">
        <f t="shared" si="0"/>
        <v>6.7200000000000006</v>
      </c>
      <c r="J13" s="26" t="str">
        <f t="shared" si="1"/>
        <v>EXAMEN</v>
      </c>
      <c r="K13" s="26">
        <v>8.5</v>
      </c>
      <c r="L13" s="28">
        <f t="shared" si="2"/>
        <v>7.4320000000000004</v>
      </c>
      <c r="M13" s="26" t="str">
        <f t="shared" si="3"/>
        <v>APROBADO</v>
      </c>
    </row>
    <row r="14" spans="2:13" ht="16.5" thickBot="1">
      <c r="B14" s="26" t="s">
        <v>28</v>
      </c>
      <c r="C14" s="26" t="s">
        <v>29</v>
      </c>
      <c r="D14" s="28">
        <v>5</v>
      </c>
      <c r="E14" s="26">
        <v>5.6</v>
      </c>
      <c r="F14" s="26">
        <v>7.7</v>
      </c>
      <c r="G14" s="26">
        <v>7.5</v>
      </c>
      <c r="H14" s="26">
        <v>7.7</v>
      </c>
      <c r="I14" s="30">
        <f t="shared" si="0"/>
        <v>6.7</v>
      </c>
      <c r="J14" s="26" t="str">
        <f t="shared" si="1"/>
        <v>EXAMEN</v>
      </c>
      <c r="K14" s="26">
        <v>8.4</v>
      </c>
      <c r="L14" s="28">
        <f t="shared" si="2"/>
        <v>7.38</v>
      </c>
      <c r="M14" s="26" t="str">
        <f t="shared" si="3"/>
        <v>APROBADO</v>
      </c>
    </row>
    <row r="15" spans="2:13" ht="16.5" thickBot="1">
      <c r="B15" s="26" t="s">
        <v>74</v>
      </c>
      <c r="C15" s="26" t="s">
        <v>57</v>
      </c>
      <c r="D15" s="26">
        <v>5.3</v>
      </c>
      <c r="E15" s="26">
        <v>10</v>
      </c>
      <c r="F15" s="26">
        <v>9.8000000000000007</v>
      </c>
      <c r="G15" s="28">
        <v>7</v>
      </c>
      <c r="H15" s="26">
        <v>9.8000000000000007</v>
      </c>
      <c r="I15" s="30">
        <f t="shared" si="0"/>
        <v>8.3800000000000008</v>
      </c>
      <c r="J15" s="26" t="str">
        <f t="shared" si="1"/>
        <v>EXIMIDO</v>
      </c>
      <c r="K15" s="30">
        <f>I15</f>
        <v>8.3800000000000008</v>
      </c>
      <c r="L15" s="28">
        <f t="shared" si="2"/>
        <v>8.3800000000000008</v>
      </c>
      <c r="M15" s="26" t="str">
        <f t="shared" si="3"/>
        <v>APROBADO</v>
      </c>
    </row>
    <row r="16" spans="2:13" ht="16.5" thickBot="1">
      <c r="B16" s="26" t="s">
        <v>75</v>
      </c>
      <c r="C16" s="26" t="s">
        <v>58</v>
      </c>
      <c r="D16" s="28">
        <v>8</v>
      </c>
      <c r="E16" s="26">
        <v>5.6</v>
      </c>
      <c r="F16" s="26">
        <v>9.6999999999999993</v>
      </c>
      <c r="G16" s="26">
        <v>6.8</v>
      </c>
      <c r="H16" s="26">
        <v>9.6999999999999993</v>
      </c>
      <c r="I16" s="30">
        <f t="shared" si="0"/>
        <v>7.9599999999999991</v>
      </c>
      <c r="J16" s="26" t="str">
        <f t="shared" si="1"/>
        <v>EXAMEN</v>
      </c>
      <c r="K16" s="26">
        <v>7.9</v>
      </c>
      <c r="L16" s="28">
        <f t="shared" si="2"/>
        <v>7.9359999999999991</v>
      </c>
      <c r="M16" s="26" t="str">
        <f t="shared" si="3"/>
        <v>APROBADO</v>
      </c>
    </row>
    <row r="17" spans="2:13" ht="16.5" thickBot="1">
      <c r="B17" s="26" t="s">
        <v>76</v>
      </c>
      <c r="C17" s="26" t="s">
        <v>59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30">
        <f t="shared" si="0"/>
        <v>6.1</v>
      </c>
      <c r="J17" s="26" t="str">
        <f t="shared" si="1"/>
        <v>EXAMEN</v>
      </c>
      <c r="K17" s="26">
        <v>8.9</v>
      </c>
      <c r="L17" s="28">
        <f t="shared" si="2"/>
        <v>7.2200000000000006</v>
      </c>
      <c r="M17" s="26" t="str">
        <f t="shared" si="3"/>
        <v>APROBADO</v>
      </c>
    </row>
    <row r="18" spans="2:13" ht="16.5" thickBot="1">
      <c r="B18" s="26" t="s">
        <v>77</v>
      </c>
      <c r="C18" s="26" t="s">
        <v>60</v>
      </c>
      <c r="D18" s="26">
        <v>1.7</v>
      </c>
      <c r="E18" s="26">
        <v>3.4</v>
      </c>
      <c r="F18" s="26">
        <v>5.6</v>
      </c>
      <c r="G18" s="28">
        <v>7</v>
      </c>
      <c r="H18" s="26">
        <v>5.6</v>
      </c>
      <c r="I18" s="30">
        <f t="shared" si="0"/>
        <v>4.6599999999999993</v>
      </c>
      <c r="J18" s="26" t="str">
        <f t="shared" si="1"/>
        <v>EXAMEN</v>
      </c>
      <c r="K18" s="26">
        <v>4.5</v>
      </c>
      <c r="L18" s="28">
        <f t="shared" si="2"/>
        <v>4.5959999999999992</v>
      </c>
      <c r="M18" s="26" t="str">
        <f t="shared" si="3"/>
        <v>REPROBADO</v>
      </c>
    </row>
    <row r="19" spans="2:13" ht="16.5" thickBot="1">
      <c r="B19" s="26" t="s">
        <v>78</v>
      </c>
      <c r="C19" s="26" t="s">
        <v>21</v>
      </c>
      <c r="D19" s="26">
        <v>10</v>
      </c>
      <c r="E19" s="28">
        <v>5</v>
      </c>
      <c r="F19" s="26">
        <v>7.6</v>
      </c>
      <c r="G19" s="28">
        <v>10</v>
      </c>
      <c r="H19" s="26">
        <v>7.6</v>
      </c>
      <c r="I19" s="30">
        <f t="shared" si="0"/>
        <v>8.0400000000000009</v>
      </c>
      <c r="J19" s="26" t="str">
        <f t="shared" si="1"/>
        <v>EXIMIDO</v>
      </c>
      <c r="K19" s="30">
        <f>I19</f>
        <v>8.0400000000000009</v>
      </c>
      <c r="L19" s="28">
        <f t="shared" si="2"/>
        <v>8.0400000000000009</v>
      </c>
      <c r="M19" s="26" t="str">
        <f t="shared" si="3"/>
        <v>APROBADO</v>
      </c>
    </row>
    <row r="20" spans="2:13" ht="16.5" thickBot="1">
      <c r="B20" s="26" t="s">
        <v>79</v>
      </c>
      <c r="C20" s="26" t="s">
        <v>61</v>
      </c>
      <c r="D20" s="28">
        <v>8</v>
      </c>
      <c r="E20" s="26">
        <v>4.5</v>
      </c>
      <c r="F20" s="26">
        <v>2.2999999999999998</v>
      </c>
      <c r="G20" s="26">
        <v>5.3</v>
      </c>
      <c r="H20" s="26">
        <v>2.2999999999999998</v>
      </c>
      <c r="I20" s="30">
        <f t="shared" si="0"/>
        <v>4.4800000000000004</v>
      </c>
      <c r="J20" s="26" t="str">
        <f t="shared" si="1"/>
        <v>EXAMEN</v>
      </c>
      <c r="K20" s="26">
        <v>4.8</v>
      </c>
      <c r="L20" s="28">
        <f t="shared" si="2"/>
        <v>4.6080000000000005</v>
      </c>
      <c r="M20" s="26" t="str">
        <f t="shared" si="3"/>
        <v>REPROBADO</v>
      </c>
    </row>
    <row r="21" spans="2:13" ht="16.5" thickBot="1">
      <c r="B21" s="26" t="s">
        <v>80</v>
      </c>
      <c r="C21" s="26" t="s">
        <v>62</v>
      </c>
      <c r="D21" s="28">
        <v>3</v>
      </c>
      <c r="E21" s="26">
        <v>1.2</v>
      </c>
      <c r="F21" s="26">
        <v>4.3</v>
      </c>
      <c r="G21" s="28">
        <v>8</v>
      </c>
      <c r="H21" s="26">
        <v>4.3</v>
      </c>
      <c r="I21" s="30">
        <f t="shared" si="0"/>
        <v>4.16</v>
      </c>
      <c r="J21" s="26" t="str">
        <f t="shared" si="1"/>
        <v>EXAMEN</v>
      </c>
      <c r="K21" s="26">
        <v>5.5</v>
      </c>
      <c r="L21" s="28">
        <f t="shared" si="2"/>
        <v>4.6959999999999997</v>
      </c>
      <c r="M21" s="26" t="str">
        <f t="shared" si="3"/>
        <v>REPROBADO</v>
      </c>
    </row>
    <row r="22" spans="2:13" ht="16.5" thickBot="1">
      <c r="B22" s="26" t="s">
        <v>81</v>
      </c>
      <c r="C22" s="26" t="s">
        <v>63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30">
        <f t="shared" si="0"/>
        <v>6.7799999999999994</v>
      </c>
      <c r="J22" s="26" t="str">
        <f t="shared" si="1"/>
        <v>EXAMEN</v>
      </c>
      <c r="K22" s="26">
        <v>9.4</v>
      </c>
      <c r="L22" s="28">
        <f t="shared" si="2"/>
        <v>7.8279999999999994</v>
      </c>
      <c r="M22" s="26" t="str">
        <f t="shared" si="3"/>
        <v>APROBADO</v>
      </c>
    </row>
    <row r="23" spans="2:13" ht="16.5" thickBot="1">
      <c r="B23" s="26" t="s">
        <v>82</v>
      </c>
      <c r="C23" s="26" t="s">
        <v>64</v>
      </c>
      <c r="D23" s="26">
        <v>10</v>
      </c>
      <c r="E23" s="26">
        <v>7.7</v>
      </c>
      <c r="F23" s="26">
        <v>7.6</v>
      </c>
      <c r="G23" s="26">
        <v>10</v>
      </c>
      <c r="H23" s="26">
        <v>7.6</v>
      </c>
      <c r="I23" s="30">
        <f t="shared" si="0"/>
        <v>8.58</v>
      </c>
      <c r="J23" s="26" t="str">
        <f t="shared" si="1"/>
        <v>EXIMIDO</v>
      </c>
      <c r="K23" s="30">
        <f>I23</f>
        <v>8.58</v>
      </c>
      <c r="L23" s="28">
        <f t="shared" si="2"/>
        <v>8.58</v>
      </c>
      <c r="M23" s="26" t="str">
        <f t="shared" si="3"/>
        <v>APROBADO</v>
      </c>
    </row>
    <row r="24" spans="2:13" ht="16.5" thickBot="1">
      <c r="B24" s="26" t="s">
        <v>83</v>
      </c>
      <c r="C24" s="26" t="s">
        <v>65</v>
      </c>
      <c r="D24" s="26">
        <v>0</v>
      </c>
      <c r="E24" s="28">
        <v>7</v>
      </c>
      <c r="F24" s="26">
        <v>1.2</v>
      </c>
      <c r="G24" s="28">
        <v>3</v>
      </c>
      <c r="H24" s="26">
        <v>1.2</v>
      </c>
      <c r="I24" s="30">
        <f t="shared" si="0"/>
        <v>2.4799999999999995</v>
      </c>
      <c r="J24" s="26" t="str">
        <f t="shared" si="1"/>
        <v>EXAMEN</v>
      </c>
      <c r="K24" s="26">
        <v>4.3</v>
      </c>
      <c r="L24" s="28">
        <f t="shared" si="2"/>
        <v>3.2079999999999997</v>
      </c>
      <c r="M24" s="26" t="str">
        <f t="shared" si="3"/>
        <v>REPROBADO</v>
      </c>
    </row>
    <row r="25" spans="2:13" ht="16.5" thickBot="1">
      <c r="B25" s="26" t="s">
        <v>84</v>
      </c>
      <c r="C25" s="26" t="s">
        <v>66</v>
      </c>
      <c r="D25" s="28">
        <v>9</v>
      </c>
      <c r="E25" s="26">
        <v>10</v>
      </c>
      <c r="F25" s="28">
        <v>7</v>
      </c>
      <c r="G25" s="26">
        <v>8.9</v>
      </c>
      <c r="H25" s="28">
        <v>7</v>
      </c>
      <c r="I25" s="30">
        <f t="shared" si="0"/>
        <v>8.379999999999999</v>
      </c>
      <c r="J25" s="26" t="str">
        <f t="shared" si="1"/>
        <v>EXIMIDO</v>
      </c>
      <c r="K25" s="30">
        <f>I25</f>
        <v>8.379999999999999</v>
      </c>
      <c r="L25" s="28">
        <f t="shared" si="2"/>
        <v>8.379999999999999</v>
      </c>
      <c r="M25" s="26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2024-04-10T13:36:31Z</dcterms:modified>
</cp:coreProperties>
</file>