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I36" i="2"/>
  <c r="I35"/>
  <c r="I34"/>
  <c r="I33"/>
  <c r="I32"/>
  <c r="I31"/>
  <c r="I30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<sst xmlns="http://schemas.openxmlformats.org/spreadsheetml/2006/main" count="129" uniqueCount="86">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</sst>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1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3" xfId="0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5" borderId="3" xfId="0" applyFill="1" applyBorder="1" applyAlignment="1">
      <alignment horizontal="left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71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10">
    <dxf>
      <fill>
        <patternFill>
          <bgColor theme="8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ill>
        <patternFill>
          <bgColor theme="8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7" workbookViewId="0">
      <selection activeCell="J25" sqref="J2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3">
        <v>0.35</v>
      </c>
      <c r="E25" s="13">
        <v>0.25</v>
      </c>
      <c r="F25" s="13">
        <v>0.1</v>
      </c>
      <c r="G25" s="13">
        <v>0.3</v>
      </c>
    </row>
    <row r="26" spans="1:11" ht="24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4.95" customHeight="1" thickBot="1">
      <c r="B27" s="16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9">
        <f>D27*$D$25+E27*$E$25+F27*$F$25+G27*$G$25</f>
        <v>8.3550000000000004</v>
      </c>
    </row>
    <row r="28" spans="1:11" ht="24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9">
        <f>D28*$D$25+E28*$E$25+F28*$F$25+G28*$G$25</f>
        <v>8.0150000000000006</v>
      </c>
    </row>
    <row r="29" spans="1:11" ht="24.95" customHeight="1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9">
        <f>D29*$D$25+E29*$E$25+F29*$F$25+G29*$G$25</f>
        <v>8.004999999999999</v>
      </c>
    </row>
    <row r="30" spans="1:1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9">
        <f>D30*$D$25+E30*$E$25+F30*$F$25+G30*$G$25</f>
        <v>7.5449999999999999</v>
      </c>
    </row>
    <row r="31" spans="1:11" ht="24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9">
        <f>D31*$D$25+E31*$E$25+F31*$F$25+G31*$G$25</f>
        <v>6.95</v>
      </c>
    </row>
    <row r="32" spans="1:11" ht="24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9">
        <f>D32*$D$25+E32*$E$25+F32*$F$25+G32*$G$25</f>
        <v>6.9349999999999996</v>
      </c>
    </row>
    <row r="33" spans="2:8" ht="24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9">
        <f>D33*$D$25+E33*$E$25+F33*$F$25+G33*$G$25</f>
        <v>6.84</v>
      </c>
    </row>
    <row r="34" spans="2:8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9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B26:H34">
    <cfRule type="cellIs" dxfId="6" priority="4" operator="lessThan">
      <formula>6</formula>
    </cfRule>
  </conditionalFormatting>
  <conditionalFormatting sqref="H27:H34">
    <cfRule type="cellIs" dxfId="0" priority="3" operator="greaterThan">
      <formula>8</formula>
    </cfRule>
    <cfRule type="cellIs" dxfId="1" priority="2" operator="greaterThan">
      <formula>8</formula>
    </cfRule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D7" workbookViewId="0">
      <selection activeCell="J29" sqref="J2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3" customHeight="1" thickBot="1">
      <c r="C28" s="21" t="s">
        <v>33</v>
      </c>
      <c r="D28" s="22"/>
      <c r="E28" s="20" t="s">
        <v>34</v>
      </c>
      <c r="F28" s="20" t="s">
        <v>35</v>
      </c>
      <c r="G28" s="20" t="s">
        <v>36</v>
      </c>
      <c r="H28" s="20" t="s">
        <v>37</v>
      </c>
      <c r="I28" s="20" t="s">
        <v>38</v>
      </c>
      <c r="J28" s="20" t="s">
        <v>85</v>
      </c>
      <c r="K28" s="20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3">
        <f>G29+F29*10%*G29</f>
        <v>816000</v>
      </c>
      <c r="I29" s="23">
        <f>IF(E29="FONASA",H29*$G$24,H29*$G$25)</f>
        <v>57120.000000000007</v>
      </c>
      <c r="J29" s="6"/>
      <c r="K29" s="6"/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3">
        <f t="shared" ref="H30:H36" si="0">G30+F30*10%*G30</f>
        <v>1014000</v>
      </c>
      <c r="I30" s="23">
        <f t="shared" ref="I30:I36" si="1">IF(E30="FONASA",H30*$G$24,H30*$G$25)</f>
        <v>81120</v>
      </c>
      <c r="J30" s="6"/>
      <c r="K30" s="6"/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6"/>
      <c r="K31" s="6"/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6"/>
      <c r="K32" s="6"/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6"/>
      <c r="K33" s="6"/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6"/>
      <c r="K34" s="6"/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6"/>
      <c r="K35" s="6"/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6"/>
      <c r="K36" s="6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B4" workbookViewId="0">
      <selection activeCell="M7" sqref="M7:N25"/>
    </sheetView>
  </sheetViews>
  <sheetFormatPr baseColWidth="10" defaultRowHeight="15.75"/>
  <sheetData>
    <row r="4" spans="2:14">
      <c r="F4" t="s">
        <v>45</v>
      </c>
      <c r="K4" s="13">
        <v>0.4</v>
      </c>
    </row>
    <row r="6" spans="2:14">
      <c r="B6" s="24" t="s">
        <v>46</v>
      </c>
      <c r="C6" s="24"/>
      <c r="D6" s="24" t="s">
        <v>47</v>
      </c>
      <c r="E6" s="24" t="s">
        <v>48</v>
      </c>
      <c r="F6" s="24" t="s">
        <v>49</v>
      </c>
      <c r="G6" s="24" t="s">
        <v>50</v>
      </c>
      <c r="H6" s="24" t="s">
        <v>51</v>
      </c>
      <c r="I6" s="24" t="s">
        <v>52</v>
      </c>
      <c r="J6" s="24" t="s">
        <v>53</v>
      </c>
      <c r="K6" s="24" t="s">
        <v>54</v>
      </c>
      <c r="L6" s="24" t="s">
        <v>55</v>
      </c>
      <c r="M6" s="24" t="s">
        <v>56</v>
      </c>
      <c r="N6" s="25"/>
    </row>
    <row r="7" spans="2:14">
      <c r="B7" s="25" t="s">
        <v>14</v>
      </c>
      <c r="C7" s="25" t="s">
        <v>15</v>
      </c>
      <c r="D7" s="26">
        <v>10</v>
      </c>
      <c r="E7" s="26">
        <v>8</v>
      </c>
      <c r="F7" s="26">
        <v>10</v>
      </c>
      <c r="G7" s="26">
        <v>7</v>
      </c>
      <c r="H7" s="26">
        <v>5.4</v>
      </c>
      <c r="I7" s="26">
        <f>AVERAGE(D7:H7)</f>
        <v>8.08</v>
      </c>
      <c r="J7" s="26" t="str">
        <f>IF(I7&gt;=8,"eximido","da examen")</f>
        <v>eximido</v>
      </c>
      <c r="K7" s="26">
        <v>8.1</v>
      </c>
      <c r="L7" s="27">
        <f>I7*60%+K7*$K$4</f>
        <v>8.088000000000001</v>
      </c>
      <c r="M7" s="28" t="str">
        <f>IF(L7&gt;=6,"aprueba","no aprueba")</f>
        <v>aprueba</v>
      </c>
      <c r="N7" s="29"/>
    </row>
    <row r="8" spans="2:14">
      <c r="B8" s="25" t="s">
        <v>16</v>
      </c>
      <c r="C8" s="25" t="s">
        <v>17</v>
      </c>
      <c r="D8" s="26">
        <v>8</v>
      </c>
      <c r="E8" s="26">
        <v>7</v>
      </c>
      <c r="F8" s="26">
        <v>5.4</v>
      </c>
      <c r="G8" s="26">
        <v>1.5</v>
      </c>
      <c r="H8" s="26">
        <v>5.5</v>
      </c>
      <c r="I8" s="26">
        <f t="shared" ref="I8:I25" si="0">AVERAGE(D8:H8)</f>
        <v>5.4799999999999995</v>
      </c>
      <c r="J8" s="26" t="str">
        <f t="shared" ref="J8:J25" si="1">IF(I8&gt;=8,"eximido","da examen")</f>
        <v>da examen</v>
      </c>
      <c r="K8" s="26">
        <v>8.4</v>
      </c>
      <c r="L8" s="27">
        <f t="shared" ref="L8:L25" si="2">I8*60%+K8*$K$4</f>
        <v>6.6479999999999997</v>
      </c>
      <c r="M8" s="28" t="str">
        <f t="shared" ref="M8:M25" si="3">IF(L8&gt;=6,"aprueba","no aprueba")</f>
        <v>aprueba</v>
      </c>
      <c r="N8" s="29"/>
    </row>
    <row r="9" spans="2:14">
      <c r="B9" s="25" t="s">
        <v>18</v>
      </c>
      <c r="C9" s="25" t="s">
        <v>19</v>
      </c>
      <c r="D9" s="26">
        <v>7.5</v>
      </c>
      <c r="E9" s="26">
        <v>6</v>
      </c>
      <c r="F9" s="26">
        <v>10</v>
      </c>
      <c r="G9" s="26">
        <v>5.4</v>
      </c>
      <c r="H9" s="26">
        <v>6</v>
      </c>
      <c r="I9" s="26">
        <f t="shared" si="0"/>
        <v>6.9799999999999995</v>
      </c>
      <c r="J9" s="26" t="str">
        <f t="shared" si="1"/>
        <v>da examen</v>
      </c>
      <c r="K9" s="26">
        <v>9</v>
      </c>
      <c r="L9" s="27">
        <f t="shared" si="2"/>
        <v>7.7880000000000003</v>
      </c>
      <c r="M9" s="28" t="str">
        <f t="shared" si="3"/>
        <v>aprueba</v>
      </c>
      <c r="N9" s="29"/>
    </row>
    <row r="10" spans="2:14">
      <c r="B10" s="25" t="s">
        <v>20</v>
      </c>
      <c r="C10" s="25" t="s">
        <v>21</v>
      </c>
      <c r="D10" s="26">
        <v>7</v>
      </c>
      <c r="E10" s="26">
        <v>7.2</v>
      </c>
      <c r="F10" s="26">
        <v>8</v>
      </c>
      <c r="G10" s="26">
        <v>8.9</v>
      </c>
      <c r="H10" s="26">
        <v>3.4</v>
      </c>
      <c r="I10" s="26">
        <f t="shared" si="0"/>
        <v>6.9</v>
      </c>
      <c r="J10" s="26" t="str">
        <f t="shared" si="1"/>
        <v>da examen</v>
      </c>
      <c r="K10" s="26">
        <v>7.5</v>
      </c>
      <c r="L10" s="27">
        <f t="shared" si="2"/>
        <v>7.14</v>
      </c>
      <c r="M10" s="28" t="str">
        <f t="shared" si="3"/>
        <v>aprueba</v>
      </c>
      <c r="N10" s="29"/>
    </row>
    <row r="11" spans="2:14">
      <c r="B11" s="25" t="s">
        <v>22</v>
      </c>
      <c r="C11" s="25" t="s">
        <v>23</v>
      </c>
      <c r="D11" s="26">
        <v>6.8</v>
      </c>
      <c r="E11" s="26">
        <v>6</v>
      </c>
      <c r="F11" s="26">
        <v>5.4</v>
      </c>
      <c r="G11" s="26">
        <v>7</v>
      </c>
      <c r="H11" s="26">
        <v>10</v>
      </c>
      <c r="I11" s="26">
        <f t="shared" si="0"/>
        <v>7.0400000000000009</v>
      </c>
      <c r="J11" s="26" t="str">
        <f t="shared" si="1"/>
        <v>da examen</v>
      </c>
      <c r="K11" s="26">
        <v>8.1999999999999993</v>
      </c>
      <c r="L11" s="27">
        <f t="shared" si="2"/>
        <v>7.5039999999999996</v>
      </c>
      <c r="M11" s="28" t="str">
        <f t="shared" si="3"/>
        <v>aprueba</v>
      </c>
      <c r="N11" s="29"/>
    </row>
    <row r="12" spans="2:14">
      <c r="B12" s="25" t="s">
        <v>24</v>
      </c>
      <c r="C12" s="25" t="s">
        <v>25</v>
      </c>
      <c r="D12" s="26">
        <v>6.6</v>
      </c>
      <c r="E12" s="26">
        <v>5.5</v>
      </c>
      <c r="F12" s="26">
        <v>8</v>
      </c>
      <c r="G12" s="26">
        <v>10</v>
      </c>
      <c r="H12" s="26">
        <v>8</v>
      </c>
      <c r="I12" s="26">
        <f t="shared" si="0"/>
        <v>7.62</v>
      </c>
      <c r="J12" s="26" t="str">
        <f t="shared" si="1"/>
        <v>da examen</v>
      </c>
      <c r="K12" s="26">
        <v>9.5</v>
      </c>
      <c r="L12" s="27">
        <f t="shared" si="2"/>
        <v>8.3719999999999999</v>
      </c>
      <c r="M12" s="28" t="str">
        <f t="shared" si="3"/>
        <v>aprueba</v>
      </c>
      <c r="N12" s="29"/>
    </row>
    <row r="13" spans="2:14">
      <c r="B13" s="25" t="s">
        <v>26</v>
      </c>
      <c r="C13" s="25" t="s">
        <v>27</v>
      </c>
      <c r="D13" s="26">
        <v>7</v>
      </c>
      <c r="E13" s="26">
        <v>3.4</v>
      </c>
      <c r="F13" s="26">
        <v>7.6</v>
      </c>
      <c r="G13" s="26">
        <v>8</v>
      </c>
      <c r="H13" s="26">
        <v>7.6</v>
      </c>
      <c r="I13" s="26">
        <f t="shared" si="0"/>
        <v>6.7200000000000006</v>
      </c>
      <c r="J13" s="26" t="str">
        <f t="shared" si="1"/>
        <v>da examen</v>
      </c>
      <c r="K13" s="26">
        <v>8.5</v>
      </c>
      <c r="L13" s="27">
        <f t="shared" si="2"/>
        <v>7.4320000000000004</v>
      </c>
      <c r="M13" s="28" t="str">
        <f t="shared" si="3"/>
        <v>aprueba</v>
      </c>
      <c r="N13" s="29"/>
    </row>
    <row r="14" spans="2:14">
      <c r="B14" s="25" t="s">
        <v>28</v>
      </c>
      <c r="C14" s="25" t="s">
        <v>29</v>
      </c>
      <c r="D14" s="26">
        <v>5</v>
      </c>
      <c r="E14" s="26">
        <v>5.6</v>
      </c>
      <c r="F14" s="26">
        <v>7.7</v>
      </c>
      <c r="G14" s="26">
        <v>7.5</v>
      </c>
      <c r="H14" s="26">
        <v>7.7</v>
      </c>
      <c r="I14" s="26">
        <f t="shared" si="0"/>
        <v>6.7</v>
      </c>
      <c r="J14" s="26" t="str">
        <f t="shared" si="1"/>
        <v>da examen</v>
      </c>
      <c r="K14" s="26">
        <v>8.4</v>
      </c>
      <c r="L14" s="27">
        <f t="shared" si="2"/>
        <v>7.38</v>
      </c>
      <c r="M14" s="28" t="str">
        <f t="shared" si="3"/>
        <v>aprueba</v>
      </c>
      <c r="N14" s="29"/>
    </row>
    <row r="15" spans="2:14">
      <c r="B15" s="25" t="s">
        <v>74</v>
      </c>
      <c r="C15" s="25" t="s">
        <v>57</v>
      </c>
      <c r="D15" s="26">
        <v>5.3</v>
      </c>
      <c r="E15" s="26">
        <v>10</v>
      </c>
      <c r="F15" s="26">
        <v>9.8000000000000007</v>
      </c>
      <c r="G15" s="26">
        <v>7</v>
      </c>
      <c r="H15" s="26">
        <v>9.8000000000000007</v>
      </c>
      <c r="I15" s="26">
        <f t="shared" si="0"/>
        <v>8.3800000000000008</v>
      </c>
      <c r="J15" s="26" t="str">
        <f t="shared" si="1"/>
        <v>eximido</v>
      </c>
      <c r="K15" s="26">
        <v>8.4</v>
      </c>
      <c r="L15" s="27">
        <f t="shared" si="2"/>
        <v>8.3880000000000017</v>
      </c>
      <c r="M15" s="28" t="str">
        <f t="shared" si="3"/>
        <v>aprueba</v>
      </c>
      <c r="N15" s="29"/>
    </row>
    <row r="16" spans="2:14">
      <c r="B16" s="25" t="s">
        <v>75</v>
      </c>
      <c r="C16" s="25" t="s">
        <v>58</v>
      </c>
      <c r="D16" s="26">
        <v>8</v>
      </c>
      <c r="E16" s="26">
        <v>5.6</v>
      </c>
      <c r="F16" s="26">
        <v>9.6999999999999993</v>
      </c>
      <c r="G16" s="26">
        <v>6.8</v>
      </c>
      <c r="H16" s="26">
        <v>9.6999999999999993</v>
      </c>
      <c r="I16" s="26">
        <f t="shared" si="0"/>
        <v>7.9599999999999991</v>
      </c>
      <c r="J16" s="26" t="str">
        <f t="shared" si="1"/>
        <v>da examen</v>
      </c>
      <c r="K16" s="26">
        <v>7.9</v>
      </c>
      <c r="L16" s="27">
        <f t="shared" si="2"/>
        <v>7.9359999999999991</v>
      </c>
      <c r="M16" s="28" t="str">
        <f t="shared" si="3"/>
        <v>aprueba</v>
      </c>
      <c r="N16" s="29"/>
    </row>
    <row r="17" spans="2:14">
      <c r="B17" s="25" t="s">
        <v>76</v>
      </c>
      <c r="C17" s="25" t="s">
        <v>59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26">
        <f t="shared" si="0"/>
        <v>6.1</v>
      </c>
      <c r="J17" s="26" t="str">
        <f t="shared" si="1"/>
        <v>da examen</v>
      </c>
      <c r="K17" s="26">
        <v>8.9</v>
      </c>
      <c r="L17" s="27">
        <f t="shared" si="2"/>
        <v>7.2200000000000006</v>
      </c>
      <c r="M17" s="28" t="str">
        <f t="shared" si="3"/>
        <v>aprueba</v>
      </c>
      <c r="N17" s="29"/>
    </row>
    <row r="18" spans="2:14">
      <c r="B18" s="25" t="s">
        <v>77</v>
      </c>
      <c r="C18" s="25" t="s">
        <v>60</v>
      </c>
      <c r="D18" s="26">
        <v>1.7</v>
      </c>
      <c r="E18" s="26">
        <v>3.4</v>
      </c>
      <c r="F18" s="26">
        <v>5.6</v>
      </c>
      <c r="G18" s="26">
        <v>7</v>
      </c>
      <c r="H18" s="26">
        <v>5.6</v>
      </c>
      <c r="I18" s="26">
        <f t="shared" si="0"/>
        <v>4.6599999999999993</v>
      </c>
      <c r="J18" s="26" t="str">
        <f t="shared" si="1"/>
        <v>da examen</v>
      </c>
      <c r="K18" s="26">
        <v>4.5</v>
      </c>
      <c r="L18" s="27">
        <f t="shared" si="2"/>
        <v>4.5959999999999992</v>
      </c>
      <c r="M18" s="28" t="str">
        <f t="shared" si="3"/>
        <v>no aprueba</v>
      </c>
      <c r="N18" s="29"/>
    </row>
    <row r="19" spans="2:14">
      <c r="B19" s="25" t="s">
        <v>78</v>
      </c>
      <c r="C19" s="25" t="s">
        <v>21</v>
      </c>
      <c r="D19" s="26">
        <v>10</v>
      </c>
      <c r="E19" s="26">
        <v>5</v>
      </c>
      <c r="F19" s="26">
        <v>7.6</v>
      </c>
      <c r="G19" s="26">
        <v>10</v>
      </c>
      <c r="H19" s="26">
        <v>7.6</v>
      </c>
      <c r="I19" s="26">
        <f t="shared" si="0"/>
        <v>8.0400000000000009</v>
      </c>
      <c r="J19" s="26" t="str">
        <f t="shared" si="1"/>
        <v>eximido</v>
      </c>
      <c r="K19" s="26">
        <v>8</v>
      </c>
      <c r="L19" s="27">
        <f t="shared" si="2"/>
        <v>8.0240000000000009</v>
      </c>
      <c r="M19" s="28" t="str">
        <f t="shared" si="3"/>
        <v>aprueba</v>
      </c>
      <c r="N19" s="29"/>
    </row>
    <row r="20" spans="2:14">
      <c r="B20" s="25" t="s">
        <v>79</v>
      </c>
      <c r="C20" s="25" t="s">
        <v>61</v>
      </c>
      <c r="D20" s="26">
        <v>8</v>
      </c>
      <c r="E20" s="26">
        <v>4.5</v>
      </c>
      <c r="F20" s="26">
        <v>2.2999999999999998</v>
      </c>
      <c r="G20" s="26">
        <v>5.3</v>
      </c>
      <c r="H20" s="26">
        <v>2.2999999999999998</v>
      </c>
      <c r="I20" s="26">
        <f t="shared" si="0"/>
        <v>4.4800000000000004</v>
      </c>
      <c r="J20" s="26" t="str">
        <f t="shared" si="1"/>
        <v>da examen</v>
      </c>
      <c r="K20" s="26">
        <v>4.8</v>
      </c>
      <c r="L20" s="27">
        <f t="shared" si="2"/>
        <v>4.6080000000000005</v>
      </c>
      <c r="M20" s="28" t="str">
        <f t="shared" si="3"/>
        <v>no aprueba</v>
      </c>
      <c r="N20" s="29"/>
    </row>
    <row r="21" spans="2:14">
      <c r="B21" s="25" t="s">
        <v>80</v>
      </c>
      <c r="C21" s="25" t="s">
        <v>62</v>
      </c>
      <c r="D21" s="26">
        <v>3</v>
      </c>
      <c r="E21" s="26">
        <v>1.2</v>
      </c>
      <c r="F21" s="26">
        <v>4.3</v>
      </c>
      <c r="G21" s="26">
        <v>8</v>
      </c>
      <c r="H21" s="26">
        <v>4.3</v>
      </c>
      <c r="I21" s="26">
        <f t="shared" si="0"/>
        <v>4.16</v>
      </c>
      <c r="J21" s="26" t="str">
        <f t="shared" si="1"/>
        <v>da examen</v>
      </c>
      <c r="K21" s="26">
        <v>5.5</v>
      </c>
      <c r="L21" s="27">
        <f t="shared" si="2"/>
        <v>4.6959999999999997</v>
      </c>
      <c r="M21" s="28" t="str">
        <f t="shared" si="3"/>
        <v>no aprueba</v>
      </c>
      <c r="N21" s="29"/>
    </row>
    <row r="22" spans="2:14">
      <c r="B22" s="25" t="s">
        <v>81</v>
      </c>
      <c r="C22" s="25" t="s">
        <v>63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26">
        <f t="shared" si="0"/>
        <v>6.7799999999999994</v>
      </c>
      <c r="J22" s="26" t="str">
        <f t="shared" si="1"/>
        <v>da examen</v>
      </c>
      <c r="K22" s="26">
        <v>9.4</v>
      </c>
      <c r="L22" s="27">
        <f t="shared" si="2"/>
        <v>7.8279999999999994</v>
      </c>
      <c r="M22" s="28" t="str">
        <f t="shared" si="3"/>
        <v>aprueba</v>
      </c>
      <c r="N22" s="29"/>
    </row>
    <row r="23" spans="2:14">
      <c r="B23" s="25" t="s">
        <v>82</v>
      </c>
      <c r="C23" s="25" t="s">
        <v>64</v>
      </c>
      <c r="D23" s="26">
        <v>10</v>
      </c>
      <c r="E23" s="26">
        <v>7.7</v>
      </c>
      <c r="F23" s="26">
        <v>7.6</v>
      </c>
      <c r="G23" s="26">
        <v>10</v>
      </c>
      <c r="H23" s="26">
        <v>7.6</v>
      </c>
      <c r="I23" s="26">
        <f t="shared" si="0"/>
        <v>8.58</v>
      </c>
      <c r="J23" s="26" t="str">
        <f t="shared" si="1"/>
        <v>eximido</v>
      </c>
      <c r="K23" s="26">
        <v>8.6</v>
      </c>
      <c r="L23" s="27">
        <f t="shared" si="2"/>
        <v>8.5879999999999992</v>
      </c>
      <c r="M23" s="28" t="str">
        <f t="shared" si="3"/>
        <v>aprueba</v>
      </c>
      <c r="N23" s="29"/>
    </row>
    <row r="24" spans="2:14">
      <c r="B24" s="25" t="s">
        <v>83</v>
      </c>
      <c r="C24" s="25" t="s">
        <v>65</v>
      </c>
      <c r="D24" s="26">
        <v>0</v>
      </c>
      <c r="E24" s="26">
        <v>7</v>
      </c>
      <c r="F24" s="26">
        <v>1.2</v>
      </c>
      <c r="G24" s="26">
        <v>3</v>
      </c>
      <c r="H24" s="26">
        <v>1.2</v>
      </c>
      <c r="I24" s="26">
        <f t="shared" si="0"/>
        <v>2.4799999999999995</v>
      </c>
      <c r="J24" s="26" t="str">
        <f t="shared" si="1"/>
        <v>da examen</v>
      </c>
      <c r="K24" s="26">
        <v>4.3</v>
      </c>
      <c r="L24" s="27">
        <f t="shared" si="2"/>
        <v>3.2079999999999997</v>
      </c>
      <c r="M24" s="28" t="str">
        <f t="shared" si="3"/>
        <v>no aprueba</v>
      </c>
      <c r="N24" s="29"/>
    </row>
    <row r="25" spans="2:14">
      <c r="B25" s="25" t="s">
        <v>84</v>
      </c>
      <c r="C25" s="25" t="s">
        <v>66</v>
      </c>
      <c r="D25" s="26">
        <v>9</v>
      </c>
      <c r="E25" s="26">
        <v>10</v>
      </c>
      <c r="F25" s="26">
        <v>7</v>
      </c>
      <c r="G25" s="26">
        <v>8.9</v>
      </c>
      <c r="H25" s="26">
        <v>7</v>
      </c>
      <c r="I25" s="26">
        <f t="shared" si="0"/>
        <v>8.379999999999999</v>
      </c>
      <c r="J25" s="26" t="str">
        <f t="shared" si="1"/>
        <v>eximido</v>
      </c>
      <c r="K25" s="26">
        <v>8.4</v>
      </c>
      <c r="L25" s="27">
        <f t="shared" si="2"/>
        <v>8.3879999999999999</v>
      </c>
      <c r="M25" s="28" t="str">
        <f t="shared" si="3"/>
        <v>aprueba</v>
      </c>
      <c r="N25" s="29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mergeCells count="19">
    <mergeCell ref="M22:N22"/>
    <mergeCell ref="M23:N23"/>
    <mergeCell ref="M24:N24"/>
    <mergeCell ref="M25:N25"/>
    <mergeCell ref="M16:N16"/>
    <mergeCell ref="M17:N17"/>
    <mergeCell ref="M18:N18"/>
    <mergeCell ref="M19:N19"/>
    <mergeCell ref="M20:N20"/>
    <mergeCell ref="M21:N21"/>
    <mergeCell ref="M7:N7"/>
    <mergeCell ref="M8:N8"/>
    <mergeCell ref="M9:N9"/>
    <mergeCell ref="M10:N10"/>
    <mergeCell ref="M11:N11"/>
    <mergeCell ref="M12:N12"/>
    <mergeCell ref="M13:N13"/>
    <mergeCell ref="M14:N14"/>
    <mergeCell ref="M15:N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2022-04-04T14:02:18Z</dcterms:created>
  <dcterms:modified xsi:type="dcterms:W3CDTF">2024-04-11T17:01:51Z</dcterms:modified>
</cp:coreProperties>
</file>