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sanmatin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4"/>
  <c r="F8" i="5"/>
  <c r="F9"/>
  <c r="F10"/>
  <c r="F11"/>
  <c r="F12"/>
  <c r="F13"/>
  <c r="F7"/>
  <c r="E9"/>
  <c r="E10"/>
  <c r="E11"/>
  <c r="E12"/>
  <c r="E13"/>
  <c r="E8"/>
  <c r="E7"/>
  <c r="C14"/>
  <c r="D9"/>
  <c r="D10" s="1"/>
  <c r="D11" s="1"/>
  <c r="D12" s="1"/>
  <c r="D13" s="1"/>
  <c r="D8"/>
  <c r="D7"/>
  <c r="M31" i="4"/>
  <c r="M29"/>
  <c r="M20"/>
  <c r="M21"/>
  <c r="M22"/>
  <c r="M23"/>
  <c r="L24"/>
  <c r="M24" s="1"/>
  <c r="L19"/>
  <c r="M19" s="1"/>
  <c r="E15" i="3"/>
  <c r="E16"/>
  <c r="E17"/>
  <c r="E18"/>
  <c r="E19"/>
  <c r="E20"/>
  <c r="E21"/>
  <c r="E22"/>
  <c r="E23"/>
  <c r="E24"/>
  <c r="E11"/>
  <c r="E12"/>
  <c r="E13"/>
  <c r="E14"/>
  <c r="E9"/>
  <c r="E10"/>
  <c r="E8"/>
  <c r="I9" i="2"/>
  <c r="I10"/>
  <c r="I11"/>
  <c r="I12"/>
  <c r="I13"/>
  <c r="I14"/>
  <c r="I15"/>
  <c r="I8"/>
  <c r="H9"/>
  <c r="H10"/>
  <c r="H11"/>
  <c r="H12"/>
  <c r="H13"/>
  <c r="H14"/>
  <c r="H15"/>
  <c r="H8"/>
  <c r="O19" i="4" l="1"/>
  <c r="M25"/>
  <c r="O20" s="1"/>
  <c r="N19"/>
  <c r="O23"/>
  <c r="O24"/>
  <c r="O21"/>
  <c r="O22"/>
  <c r="P19" l="1"/>
  <c r="N20"/>
  <c r="P20" l="1"/>
  <c r="N21"/>
  <c r="N22" l="1"/>
  <c r="P21"/>
  <c r="N23" l="1"/>
  <c r="P22"/>
  <c r="N24" l="1"/>
  <c r="P24" s="1"/>
  <c r="P23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<sst xmlns="http://schemas.openxmlformats.org/spreadsheetml/2006/main" count="126" uniqueCount="95">
  <si>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</si>
  <si>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</si>
  <si>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</si>
  <si>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</si>
  <si>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</si>
  <si>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</si>
  <si>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</si>
  <si>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</si>
  <si>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</si>
  <si>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</si>
  <si>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</si>
  <si>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</si>
  <si>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</si>
  <si>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</si>
  <si>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</si>
  <si>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</si>
  <si>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</si>
  <si>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</si>
  <si>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</si>
  <si>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</si>
  <si>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</si>
  <si>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</si>
  <si>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</si>
  <si>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</si>
  <si>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</si>
  <si>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</si>
  <si>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</si>
  <si>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</si>
  <si>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</si>
  <si>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</si>
  <si>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</si>
  <si>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</si>
  <si>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</si>
  <si>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</si>
  <si>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</si>
  <si>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</si>
  <si>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</si>
  <si>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</si>
  <si>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</si>
  <si>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</si>
  <si>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</si>
  <si>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</si>
  <si>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</si>
  <si>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</si>
  <si>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</si>
  <si>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</si>
  <si>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</si>
  <si>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</si>
  <si>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</si>
  <si>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</si>
  <si>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</si>
  <si>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</si>
  <si>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</si>
  <si>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</si>
  <si>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</si>
  <si>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</si>
  <si>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</si>
  <si>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</si>
  <si>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</si>
  <si>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</si>
  <si>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</si>
  <si>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</si>
  <si>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</si>
  <si>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</si>
  <si>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</si>
  <si>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</si>
  <si>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</si>
  <si>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</si>
  <si>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</si>
  <si>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</si>
  <si>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</si>
  <si>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</si>
  <si>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</si>
  <si>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</si>
  <si>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</si>
  <si>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</si>
  <si>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</si>
  <si>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</si>
  <si>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</si>
  <si>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</si>
  <si>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</si>
  <si>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</si>
  <si>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</si>
  <si>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</si>
  <si>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</si>
  <si>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Florencia San Martín</t>
  </si>
  <si>
    <t>CURSO: 1°B</t>
  </si>
  <si>
    <t>FECHA: 29/05</t>
  </si>
  <si>
    <t xml:space="preserve">La cifra que más se repite respecto a la cantidad de hermanos q poseen los brigadieres es 2 </t>
  </si>
  <si>
    <t>La mediana de los datos es 2 , puesto q es el dato en la mitad de estos</t>
  </si>
  <si>
    <t>10 cadetes de los 100 tienen 3 mascotas en sus hogares</t>
  </si>
  <si>
    <t>3% de los 100 cadetes tiene 5 mascotas en su hogar</t>
  </si>
  <si>
    <t>95 cadetes poseen a lo mas 4 macostas</t>
  </si>
  <si>
    <t>80 personas representan el 80% q tienen a lo mas 2 mascotas en su hogar</t>
  </si>
  <si>
    <t>El promedio de los datos es 2,5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</si>
</sst>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9" fontId="7" fillId="0" borderId="16" xfId="2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9" fontId="7" fillId="0" borderId="17" xfId="2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3">
    <cellStyle name="Normal" xfId="0" builtinId="0"/>
    <cellStyle name="Normal 2" xfId="1"/>
    <cellStyle name="Porcentual" xfId="2" builtinId="5"/>
  </cellStyles>
  <dxfs count="3">
    <dxf>
      <fill>
        <patternFill>
          <bgColor theme="8" tint="0.39994506668294322"/>
        </patternFill>
      </fill>
    </dxf>
    <dxf>
      <font>
        <color auto="1"/>
      </font>
      <fill>
        <patternFill>
          <bgColor rgb="FFC00000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4" sqref="D74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67" t="s">
        <v>54</v>
      </c>
      <c r="E2" s="68"/>
      <c r="F2" s="68"/>
      <c r="G2" s="68"/>
      <c r="H2" s="68"/>
      <c r="I2" s="68"/>
      <c r="J2" s="69"/>
    </row>
    <row r="4" spans="4:10" ht="15.75" thickBot="1"/>
    <row r="5" spans="4:10" ht="26.25" customHeight="1" thickBot="1">
      <c r="D5" s="70" t="s">
        <v>85</v>
      </c>
      <c r="E5" s="71"/>
      <c r="F5" s="71"/>
      <c r="G5" s="71"/>
      <c r="H5" s="71"/>
      <c r="I5" s="71"/>
      <c r="J5" s="72"/>
    </row>
    <row r="6" spans="4:10" ht="26.25" customHeight="1" thickBot="1">
      <c r="D6" s="70" t="s">
        <v>86</v>
      </c>
      <c r="E6" s="71"/>
      <c r="F6" s="71"/>
      <c r="G6" s="71"/>
      <c r="H6" s="71"/>
      <c r="I6" s="71"/>
      <c r="J6" s="72"/>
    </row>
    <row r="7" spans="4:10" ht="26.25" customHeight="1" thickBot="1">
      <c r="D7" s="70" t="s">
        <v>87</v>
      </c>
      <c r="E7" s="71"/>
      <c r="F7" s="71"/>
      <c r="G7" s="71"/>
      <c r="H7" s="71"/>
      <c r="I7" s="71"/>
      <c r="J7" s="72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21" sqref="I21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38" t="s">
        <v>20</v>
      </c>
      <c r="B2" s="1" t="s">
        <v>21</v>
      </c>
    </row>
    <row r="3" spans="1:9" ht="15.75">
      <c r="A3" s="32"/>
      <c r="B3" s="33"/>
    </row>
    <row r="5" spans="1:9" ht="15.75" thickBot="1">
      <c r="B5" s="4"/>
      <c r="C5" s="4"/>
      <c r="D5" s="4"/>
      <c r="E5" s="4"/>
      <c r="F5" s="4"/>
      <c r="G5" s="4"/>
      <c r="H5" s="4"/>
      <c r="I5" s="4"/>
    </row>
    <row r="6" spans="1:9" ht="29.25" customHeight="1" thickBot="1">
      <c r="B6" s="4"/>
      <c r="C6" s="4"/>
      <c r="D6" s="3">
        <v>0.25</v>
      </c>
      <c r="E6" s="3">
        <v>0.3</v>
      </c>
      <c r="F6" s="3">
        <v>0.15</v>
      </c>
      <c r="G6" s="3">
        <v>0.3</v>
      </c>
      <c r="H6" s="4"/>
      <c r="I6" s="4"/>
    </row>
    <row r="7" spans="1:9" ht="25.5" customHeight="1" thickBot="1">
      <c r="B7" s="2" t="s">
        <v>0</v>
      </c>
      <c r="C7" s="2" t="s">
        <v>1</v>
      </c>
      <c r="D7" s="2" t="s">
        <v>27</v>
      </c>
      <c r="E7" s="2" t="s">
        <v>28</v>
      </c>
      <c r="F7" s="2" t="s">
        <v>29</v>
      </c>
      <c r="G7" s="2" t="s">
        <v>30</v>
      </c>
      <c r="H7" s="45" t="s">
        <v>18</v>
      </c>
      <c r="I7" s="24" t="s">
        <v>52</v>
      </c>
    </row>
    <row r="8" spans="1:9" ht="20.100000000000001" customHeight="1" thickBot="1">
      <c r="B8" s="26" t="s">
        <v>4</v>
      </c>
      <c r="C8" s="27" t="s">
        <v>3</v>
      </c>
      <c r="D8" s="41">
        <v>9.3000000000000007</v>
      </c>
      <c r="E8" s="41">
        <v>7.7</v>
      </c>
      <c r="F8" s="41">
        <v>9.1999999999999993</v>
      </c>
      <c r="G8" s="42">
        <v>7.5</v>
      </c>
      <c r="H8" s="25">
        <f>AVERAGE(D8*$D$6+E8*$E$6+F8*$F$6+G8*$G$6)</f>
        <v>8.2650000000000006</v>
      </c>
      <c r="I8" s="81" t="str">
        <f>IF(H8&gt;=8,"NO DA EXAMEN","DA EXAMEN")</f>
        <v>NO DA EXAMEN</v>
      </c>
    </row>
    <row r="9" spans="1:9" ht="20.100000000000001" customHeight="1" thickBot="1">
      <c r="B9" s="28" t="s">
        <v>16</v>
      </c>
      <c r="C9" s="29" t="s">
        <v>5</v>
      </c>
      <c r="D9" s="39">
        <v>9.8000000000000007</v>
      </c>
      <c r="E9" s="39">
        <v>9.5</v>
      </c>
      <c r="F9" s="39">
        <v>6.1</v>
      </c>
      <c r="G9" s="40">
        <v>3.4</v>
      </c>
      <c r="H9" s="25">
        <f t="shared" ref="H9:H15" si="0">AVERAGE(D9*$D$6+E9*$E$6+F9*$F$6+G9*$G$6)</f>
        <v>7.2350000000000012</v>
      </c>
      <c r="I9" s="81" t="str">
        <f t="shared" ref="I9:I15" si="1">IF(H9&gt;=8,"NO DA EXAMEN","DA EXAMEN")</f>
        <v>DA EXAMEN</v>
      </c>
    </row>
    <row r="10" spans="1:9" ht="20.100000000000001" customHeight="1" thickBot="1">
      <c r="B10" s="28" t="s">
        <v>14</v>
      </c>
      <c r="C10" s="29" t="s">
        <v>7</v>
      </c>
      <c r="D10" s="39">
        <v>9</v>
      </c>
      <c r="E10" s="39">
        <v>6</v>
      </c>
      <c r="F10" s="39">
        <v>9.8000000000000007</v>
      </c>
      <c r="G10" s="40">
        <v>8.5</v>
      </c>
      <c r="H10" s="25">
        <f t="shared" si="0"/>
        <v>8.07</v>
      </c>
      <c r="I10" s="81" t="str">
        <f t="shared" si="1"/>
        <v>NO DA EXAMEN</v>
      </c>
    </row>
    <row r="11" spans="1:9" ht="20.100000000000001" customHeight="1" thickBot="1">
      <c r="B11" s="28" t="s">
        <v>2</v>
      </c>
      <c r="C11" s="29" t="s">
        <v>9</v>
      </c>
      <c r="D11" s="39">
        <v>8.1999999999999993</v>
      </c>
      <c r="E11" s="39">
        <v>8.1</v>
      </c>
      <c r="F11" s="39">
        <v>7</v>
      </c>
      <c r="G11" s="40">
        <v>3.8</v>
      </c>
      <c r="H11" s="25">
        <f t="shared" si="0"/>
        <v>6.669999999999999</v>
      </c>
      <c r="I11" s="81" t="str">
        <f t="shared" si="1"/>
        <v>DA EXAMEN</v>
      </c>
    </row>
    <row r="12" spans="1:9" ht="20.100000000000001" customHeight="1" thickBot="1">
      <c r="B12" s="28" t="s">
        <v>12</v>
      </c>
      <c r="C12" s="29" t="s">
        <v>11</v>
      </c>
      <c r="D12" s="39">
        <v>8.5</v>
      </c>
      <c r="E12" s="39">
        <v>9.1999999999999993</v>
      </c>
      <c r="F12" s="39">
        <v>8.4</v>
      </c>
      <c r="G12" s="40">
        <v>6.5</v>
      </c>
      <c r="H12" s="25">
        <f t="shared" si="0"/>
        <v>8.0949999999999989</v>
      </c>
      <c r="I12" s="81" t="str">
        <f t="shared" si="1"/>
        <v>NO DA EXAMEN</v>
      </c>
    </row>
    <row r="13" spans="1:9" ht="20.100000000000001" customHeight="1" thickBot="1">
      <c r="B13" s="28" t="s">
        <v>8</v>
      </c>
      <c r="C13" s="29" t="s">
        <v>13</v>
      </c>
      <c r="D13" s="39">
        <v>7</v>
      </c>
      <c r="E13" s="39">
        <v>5.4</v>
      </c>
      <c r="F13" s="39">
        <v>3.5</v>
      </c>
      <c r="G13" s="40">
        <v>8</v>
      </c>
      <c r="H13" s="25">
        <f t="shared" si="0"/>
        <v>6.2949999999999999</v>
      </c>
      <c r="I13" s="81" t="str">
        <f t="shared" si="1"/>
        <v>DA EXAMEN</v>
      </c>
    </row>
    <row r="14" spans="1:9" ht="20.100000000000001" customHeight="1" thickBot="1">
      <c r="B14" s="28" t="s">
        <v>10</v>
      </c>
      <c r="C14" s="29" t="s">
        <v>15</v>
      </c>
      <c r="D14" s="39">
        <v>3.8</v>
      </c>
      <c r="E14" s="39">
        <v>4.3</v>
      </c>
      <c r="F14" s="39">
        <v>8.6999999999999993</v>
      </c>
      <c r="G14" s="40">
        <v>7</v>
      </c>
      <c r="H14" s="25">
        <f t="shared" si="0"/>
        <v>5.6449999999999996</v>
      </c>
      <c r="I14" s="81" t="str">
        <f t="shared" si="1"/>
        <v>DA EXAMEN</v>
      </c>
    </row>
    <row r="15" spans="1:9" ht="20.100000000000001" customHeight="1" thickBot="1">
      <c r="B15" s="30" t="s">
        <v>6</v>
      </c>
      <c r="C15" s="31" t="s">
        <v>17</v>
      </c>
      <c r="D15" s="43">
        <v>6.2</v>
      </c>
      <c r="E15" s="43">
        <v>5.6</v>
      </c>
      <c r="F15" s="43">
        <v>9.4</v>
      </c>
      <c r="G15" s="44">
        <v>3.9</v>
      </c>
      <c r="H15" s="25">
        <f t="shared" si="0"/>
        <v>5.81</v>
      </c>
      <c r="I15" s="81" t="str">
        <f t="shared" si="1"/>
        <v>DA EXAMEN</v>
      </c>
    </row>
    <row r="16" spans="1:9">
      <c r="B16" s="4"/>
      <c r="C16" s="4"/>
      <c r="D16" s="4"/>
      <c r="E16" s="4"/>
      <c r="F16" s="4"/>
      <c r="G16" s="4"/>
      <c r="H16" s="4"/>
      <c r="I16" s="4"/>
    </row>
    <row r="19" spans="2:10" ht="18.75">
      <c r="B19" s="73" t="s">
        <v>63</v>
      </c>
      <c r="C19" s="73"/>
      <c r="D19" s="73"/>
      <c r="E19" s="73"/>
      <c r="F19" s="73"/>
      <c r="G19" s="73"/>
      <c r="H19" s="62"/>
      <c r="I19" s="62"/>
    </row>
    <row r="20" spans="2:10" ht="18.75">
      <c r="B20" s="63"/>
      <c r="C20" s="63"/>
      <c r="D20" s="63"/>
      <c r="E20" s="63"/>
      <c r="F20" s="63"/>
      <c r="G20" s="63"/>
      <c r="H20" s="63"/>
      <c r="I20" s="63"/>
    </row>
    <row r="21" spans="2:10" ht="47.25" customHeight="1">
      <c r="B21" s="74" t="s">
        <v>62</v>
      </c>
      <c r="C21" s="74"/>
      <c r="D21" s="74"/>
      <c r="E21" s="74"/>
      <c r="F21" s="74"/>
      <c r="G21" s="74"/>
      <c r="H21" s="74"/>
      <c r="I21" s="62"/>
      <c r="J21" s="22"/>
    </row>
    <row r="22" spans="2:10" ht="28.5" customHeight="1">
      <c r="B22" s="75" t="s">
        <v>64</v>
      </c>
      <c r="C22" s="75"/>
      <c r="D22" s="75"/>
      <c r="E22" s="75"/>
      <c r="F22" s="75"/>
      <c r="G22" s="75"/>
      <c r="H22" s="75"/>
      <c r="I22" s="62"/>
      <c r="J22" s="22"/>
    </row>
    <row r="23" spans="2:10" ht="18.75">
      <c r="B23" s="63"/>
      <c r="C23" s="63"/>
      <c r="D23" s="63"/>
      <c r="E23" s="63"/>
      <c r="F23" s="63"/>
      <c r="G23" s="63"/>
      <c r="H23" s="63"/>
      <c r="I23" s="62"/>
      <c r="J23" s="22"/>
    </row>
    <row r="24" spans="2:10" ht="18">
      <c r="B24" s="75" t="s">
        <v>65</v>
      </c>
      <c r="C24" s="75"/>
      <c r="D24" s="75"/>
      <c r="E24" s="75"/>
      <c r="F24" s="75"/>
      <c r="G24" s="75"/>
      <c r="H24" s="75"/>
      <c r="I24" s="75"/>
    </row>
    <row r="29" spans="2:10" ht="15.75">
      <c r="B29" s="21"/>
      <c r="C29" s="22"/>
      <c r="D29" s="22"/>
      <c r="E29" s="22"/>
      <c r="F29" s="22"/>
      <c r="G29" s="22"/>
      <c r="H29" s="22"/>
    </row>
    <row r="30" spans="2:10" ht="15.75">
      <c r="B30" s="22"/>
      <c r="C30" s="23"/>
      <c r="D30" s="22"/>
      <c r="E30" s="22"/>
      <c r="F30" s="22"/>
      <c r="G30" s="22"/>
      <c r="H30" s="22"/>
    </row>
    <row r="31" spans="2:10" ht="15.75">
      <c r="B31" s="22"/>
      <c r="C31" s="23"/>
      <c r="D31" s="22"/>
      <c r="E31" s="22"/>
      <c r="F31" s="22"/>
      <c r="G31" s="22"/>
      <c r="H31" s="22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2" priority="3" operator="lessThan">
      <formula>6</formula>
    </cfRule>
    <cfRule type="cellIs" dxfId="1" priority="2" operator="lessThan">
      <formula>6</formula>
    </cfRule>
  </conditionalFormatting>
  <conditionalFormatting sqref="I8:I15">
    <cfRule type="containsText" dxfId="0" priority="1" operator="containsText" text="no ">
      <formula>NOT(ISERROR(SEARCH("no 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opLeftCell="A7" workbookViewId="0">
      <selection activeCell="G8" sqref="G8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21.28515625" customWidth="1"/>
    <col min="11" max="11" width="18.85546875" customWidth="1"/>
  </cols>
  <sheetData>
    <row r="1" spans="1:11" ht="15.75" thickBot="1"/>
    <row r="2" spans="1:11" ht="16.5" thickBot="1">
      <c r="A2" s="38" t="s">
        <v>19</v>
      </c>
      <c r="B2" s="1" t="s">
        <v>22</v>
      </c>
    </row>
    <row r="3" spans="1:11" ht="15.75">
      <c r="A3" s="32"/>
      <c r="B3" s="33"/>
    </row>
    <row r="4" spans="1:11" ht="30" customHeight="1">
      <c r="A4" s="32"/>
      <c r="B4" s="76" t="s">
        <v>67</v>
      </c>
      <c r="C4" s="76"/>
      <c r="D4" s="76"/>
      <c r="E4" s="76"/>
      <c r="F4" s="76"/>
      <c r="G4" s="76"/>
      <c r="H4" s="76"/>
      <c r="I4" s="76"/>
      <c r="J4" s="76"/>
      <c r="K4" s="76"/>
    </row>
    <row r="5" spans="1:11" ht="15.75">
      <c r="A5" s="32"/>
      <c r="B5" s="33"/>
    </row>
    <row r="7" spans="1:11" ht="15.75" thickBot="1">
      <c r="D7" s="7" t="s">
        <v>66</v>
      </c>
    </row>
    <row r="8" spans="1:11" ht="15.75" thickBot="1">
      <c r="B8" s="5" t="s">
        <v>46</v>
      </c>
      <c r="C8" s="8" t="s">
        <v>3</v>
      </c>
      <c r="D8" s="11" t="s">
        <v>23</v>
      </c>
      <c r="E8" s="82" t="str">
        <f>IF(D8="entel","entrada gratuita al cine","paga entrada")</f>
        <v>paga entrada</v>
      </c>
    </row>
    <row r="9" spans="1:11" ht="15.75" thickBot="1">
      <c r="B9" s="5" t="s">
        <v>31</v>
      </c>
      <c r="C9" s="9" t="s">
        <v>5</v>
      </c>
      <c r="D9" s="12" t="s">
        <v>24</v>
      </c>
      <c r="E9" s="82" t="str">
        <f t="shared" ref="E9:E24" si="0">IF(D9="entel","entrada gratuita al cine","paga entrada")</f>
        <v>paga entrada</v>
      </c>
    </row>
    <row r="10" spans="1:11" ht="15.75" thickBot="1">
      <c r="B10" s="5" t="s">
        <v>32</v>
      </c>
      <c r="C10" s="9" t="s">
        <v>7</v>
      </c>
      <c r="D10" s="12" t="s">
        <v>25</v>
      </c>
      <c r="E10" s="82" t="str">
        <f t="shared" si="0"/>
        <v>paga entrada</v>
      </c>
    </row>
    <row r="11" spans="1:11" ht="15.75" thickBot="1">
      <c r="B11" s="5" t="s">
        <v>2</v>
      </c>
      <c r="C11" s="9" t="s">
        <v>9</v>
      </c>
      <c r="D11" s="17" t="s">
        <v>44</v>
      </c>
      <c r="E11" s="82" t="str">
        <f t="shared" si="0"/>
        <v>paga entrada</v>
      </c>
    </row>
    <row r="12" spans="1:11" ht="15.75" thickBot="1">
      <c r="B12" s="5" t="s">
        <v>16</v>
      </c>
      <c r="C12" s="9" t="s">
        <v>11</v>
      </c>
      <c r="D12" s="12" t="s">
        <v>37</v>
      </c>
      <c r="E12" s="82" t="str">
        <f t="shared" si="0"/>
        <v>entrada gratuita al cine</v>
      </c>
    </row>
    <row r="13" spans="1:11" ht="15.75" thickBot="1">
      <c r="B13" s="5" t="s">
        <v>14</v>
      </c>
      <c r="C13" s="9" t="s">
        <v>13</v>
      </c>
      <c r="D13" s="12" t="s">
        <v>23</v>
      </c>
      <c r="E13" s="82" t="str">
        <f t="shared" si="0"/>
        <v>paga entrada</v>
      </c>
    </row>
    <row r="14" spans="1:11" ht="15.75" thickBot="1">
      <c r="B14" s="18" t="s">
        <v>38</v>
      </c>
      <c r="C14" s="9" t="s">
        <v>15</v>
      </c>
      <c r="D14" s="12" t="s">
        <v>25</v>
      </c>
      <c r="E14" s="82" t="str">
        <f t="shared" si="0"/>
        <v>paga entrada</v>
      </c>
    </row>
    <row r="15" spans="1:11" ht="15.75" thickBot="1">
      <c r="B15" s="5" t="s">
        <v>12</v>
      </c>
      <c r="C15" s="9" t="s">
        <v>17</v>
      </c>
      <c r="D15" s="12" t="s">
        <v>37</v>
      </c>
      <c r="E15" s="82" t="str">
        <f t="shared" si="0"/>
        <v>entrada gratuita al cine</v>
      </c>
    </row>
    <row r="16" spans="1:11" ht="15.75" thickBot="1">
      <c r="B16" s="5" t="s">
        <v>8</v>
      </c>
      <c r="C16" s="9" t="s">
        <v>34</v>
      </c>
      <c r="D16" s="12" t="s">
        <v>25</v>
      </c>
      <c r="E16" s="82" t="str">
        <f t="shared" si="0"/>
        <v>paga entrada</v>
      </c>
    </row>
    <row r="17" spans="2:5" ht="15.75" thickBot="1">
      <c r="B17" s="5" t="s">
        <v>10</v>
      </c>
      <c r="C17" s="9" t="s">
        <v>35</v>
      </c>
      <c r="D17" s="12" t="s">
        <v>24</v>
      </c>
      <c r="E17" s="82" t="str">
        <f t="shared" si="0"/>
        <v>paga entrada</v>
      </c>
    </row>
    <row r="18" spans="2:5" ht="15.75" thickBot="1">
      <c r="B18" s="5" t="s">
        <v>33</v>
      </c>
      <c r="C18" s="15" t="s">
        <v>41</v>
      </c>
      <c r="D18" s="12" t="s">
        <v>26</v>
      </c>
      <c r="E18" s="82" t="str">
        <f t="shared" si="0"/>
        <v>paga entrada</v>
      </c>
    </row>
    <row r="19" spans="2:5" ht="15.75" thickBot="1">
      <c r="B19" s="14" t="s">
        <v>39</v>
      </c>
      <c r="C19" s="15" t="s">
        <v>40</v>
      </c>
      <c r="D19" s="16" t="s">
        <v>37</v>
      </c>
      <c r="E19" s="82" t="str">
        <f t="shared" si="0"/>
        <v>entrada gratuita al cine</v>
      </c>
    </row>
    <row r="20" spans="2:5" ht="15.75" thickBot="1">
      <c r="B20" s="14" t="s">
        <v>42</v>
      </c>
      <c r="C20" s="15" t="s">
        <v>43</v>
      </c>
      <c r="D20" s="16" t="s">
        <v>45</v>
      </c>
      <c r="E20" s="82" t="str">
        <f t="shared" si="0"/>
        <v>paga entrada</v>
      </c>
    </row>
    <row r="21" spans="2:5" ht="15.75" thickBot="1">
      <c r="B21" s="20" t="s">
        <v>4</v>
      </c>
      <c r="C21" s="19" t="s">
        <v>47</v>
      </c>
      <c r="D21" s="17" t="s">
        <v>44</v>
      </c>
      <c r="E21" s="82" t="str">
        <f t="shared" si="0"/>
        <v>paga entrada</v>
      </c>
    </row>
    <row r="22" spans="2:5" ht="15.75" thickBot="1">
      <c r="B22" s="18" t="s">
        <v>48</v>
      </c>
      <c r="C22" s="15" t="s">
        <v>51</v>
      </c>
      <c r="D22" s="16" t="s">
        <v>25</v>
      </c>
      <c r="E22" s="82" t="str">
        <f t="shared" si="0"/>
        <v>paga entrada</v>
      </c>
    </row>
    <row r="23" spans="2:5" ht="15.75" thickBot="1">
      <c r="B23" s="14" t="s">
        <v>49</v>
      </c>
      <c r="C23" s="15" t="s">
        <v>50</v>
      </c>
      <c r="D23" s="16" t="s">
        <v>45</v>
      </c>
      <c r="E23" s="82" t="str">
        <f t="shared" si="0"/>
        <v>paga entrada</v>
      </c>
    </row>
    <row r="24" spans="2:5" ht="15.75" thickBot="1">
      <c r="B24" s="6" t="s">
        <v>6</v>
      </c>
      <c r="C24" s="10" t="s">
        <v>36</v>
      </c>
      <c r="D24" s="13" t="s">
        <v>24</v>
      </c>
      <c r="E24" s="82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1" workbookViewId="0">
      <selection activeCell="K38" sqref="K38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8" t="s">
        <v>53</v>
      </c>
      <c r="B2" s="1" t="s">
        <v>21</v>
      </c>
    </row>
    <row r="4" spans="1:14" ht="15.75">
      <c r="C4" s="79" t="s">
        <v>73</v>
      </c>
      <c r="D4" s="79"/>
      <c r="E4" s="79"/>
      <c r="F4" s="79"/>
      <c r="G4" s="79"/>
      <c r="H4" s="79"/>
      <c r="I4" s="79"/>
      <c r="J4" s="79"/>
      <c r="K4" s="79"/>
      <c r="L4" s="79"/>
      <c r="M4" s="77"/>
      <c r="N4" s="77"/>
    </row>
    <row r="5" spans="1:14" ht="21" customHeight="1">
      <c r="C5" s="79"/>
      <c r="D5" s="79"/>
      <c r="E5" s="79"/>
      <c r="F5" s="79"/>
      <c r="G5" s="79"/>
      <c r="H5" s="79"/>
      <c r="I5" s="79"/>
      <c r="J5" s="79"/>
      <c r="K5" s="79"/>
      <c r="L5" s="79"/>
    </row>
    <row r="6" spans="1:14" ht="15.75" thickBot="1"/>
    <row r="7" spans="1:14" ht="18.75">
      <c r="C7" s="46">
        <v>2</v>
      </c>
      <c r="D7" s="47">
        <v>5</v>
      </c>
      <c r="E7" s="47">
        <v>3</v>
      </c>
      <c r="F7" s="47">
        <v>5</v>
      </c>
      <c r="G7" s="47">
        <v>0</v>
      </c>
      <c r="H7" s="47">
        <v>1</v>
      </c>
      <c r="I7" s="47">
        <v>5</v>
      </c>
      <c r="J7" s="47">
        <v>3</v>
      </c>
      <c r="K7" s="47">
        <v>4</v>
      </c>
      <c r="L7" s="48">
        <v>2</v>
      </c>
    </row>
    <row r="8" spans="1:14" ht="18.75">
      <c r="C8" s="49">
        <v>4</v>
      </c>
      <c r="D8" s="34">
        <v>1</v>
      </c>
      <c r="E8" s="34">
        <v>2</v>
      </c>
      <c r="F8" s="34">
        <v>4</v>
      </c>
      <c r="G8" s="34">
        <v>5</v>
      </c>
      <c r="H8" s="34">
        <v>1</v>
      </c>
      <c r="I8" s="34">
        <v>5</v>
      </c>
      <c r="J8" s="34">
        <v>2</v>
      </c>
      <c r="K8" s="34">
        <v>1</v>
      </c>
      <c r="L8" s="50">
        <v>1</v>
      </c>
    </row>
    <row r="9" spans="1:14" ht="18.75">
      <c r="C9" s="49">
        <v>5</v>
      </c>
      <c r="D9" s="34">
        <v>3</v>
      </c>
      <c r="E9" s="34">
        <v>3</v>
      </c>
      <c r="F9" s="34">
        <v>2</v>
      </c>
      <c r="G9" s="34">
        <v>2</v>
      </c>
      <c r="H9" s="34">
        <v>2</v>
      </c>
      <c r="I9" s="34">
        <v>3</v>
      </c>
      <c r="J9" s="34">
        <v>5</v>
      </c>
      <c r="K9" s="34">
        <v>2</v>
      </c>
      <c r="L9" s="50">
        <v>4</v>
      </c>
    </row>
    <row r="10" spans="1:14" ht="18.75">
      <c r="C10" s="49">
        <v>1</v>
      </c>
      <c r="D10" s="34">
        <v>5</v>
      </c>
      <c r="E10" s="34">
        <v>4</v>
      </c>
      <c r="F10" s="34">
        <v>2</v>
      </c>
      <c r="G10" s="34">
        <v>4</v>
      </c>
      <c r="H10" s="34">
        <v>0</v>
      </c>
      <c r="I10" s="34">
        <v>4</v>
      </c>
      <c r="J10" s="34">
        <v>5</v>
      </c>
      <c r="K10" s="34">
        <v>5</v>
      </c>
      <c r="L10" s="50">
        <v>2</v>
      </c>
    </row>
    <row r="11" spans="1:14" ht="18.75">
      <c r="C11" s="49">
        <v>2</v>
      </c>
      <c r="D11" s="34">
        <v>2</v>
      </c>
      <c r="E11" s="34">
        <v>2</v>
      </c>
      <c r="F11" s="34">
        <v>0</v>
      </c>
      <c r="G11" s="34">
        <v>5</v>
      </c>
      <c r="H11" s="34">
        <v>0</v>
      </c>
      <c r="I11" s="34">
        <v>4</v>
      </c>
      <c r="J11" s="34">
        <v>2</v>
      </c>
      <c r="K11" s="34">
        <v>1</v>
      </c>
      <c r="L11" s="50">
        <v>2</v>
      </c>
    </row>
    <row r="12" spans="1:14" ht="18.75">
      <c r="C12" s="49">
        <v>3</v>
      </c>
      <c r="D12" s="34">
        <v>5</v>
      </c>
      <c r="E12" s="34">
        <v>5</v>
      </c>
      <c r="F12" s="34">
        <v>2</v>
      </c>
      <c r="G12" s="34">
        <v>1</v>
      </c>
      <c r="H12" s="34">
        <v>2</v>
      </c>
      <c r="I12" s="34">
        <v>0</v>
      </c>
      <c r="J12" s="34">
        <v>4</v>
      </c>
      <c r="K12" s="34">
        <v>4</v>
      </c>
      <c r="L12" s="50">
        <v>0</v>
      </c>
    </row>
    <row r="13" spans="1:14" ht="18.75">
      <c r="C13" s="49">
        <v>2</v>
      </c>
      <c r="D13" s="34">
        <v>0</v>
      </c>
      <c r="E13" s="34">
        <v>0</v>
      </c>
      <c r="F13" s="34">
        <v>3</v>
      </c>
      <c r="G13" s="34">
        <v>1</v>
      </c>
      <c r="H13" s="34">
        <v>3</v>
      </c>
      <c r="I13" s="34">
        <v>3</v>
      </c>
      <c r="J13" s="34">
        <v>2</v>
      </c>
      <c r="K13" s="34">
        <v>4</v>
      </c>
      <c r="L13" s="50">
        <v>3</v>
      </c>
    </row>
    <row r="14" spans="1:14" ht="18.75">
      <c r="C14" s="49">
        <v>0</v>
      </c>
      <c r="D14" s="34">
        <v>2</v>
      </c>
      <c r="E14" s="34">
        <v>0</v>
      </c>
      <c r="F14" s="34">
        <v>3</v>
      </c>
      <c r="G14" s="34">
        <v>0</v>
      </c>
      <c r="H14" s="34">
        <v>5</v>
      </c>
      <c r="I14" s="34">
        <v>3</v>
      </c>
      <c r="J14" s="34">
        <v>2</v>
      </c>
      <c r="K14" s="34">
        <v>2</v>
      </c>
      <c r="L14" s="50">
        <v>2</v>
      </c>
    </row>
    <row r="15" spans="1:14" ht="19.5" thickBot="1">
      <c r="C15" s="51">
        <v>3</v>
      </c>
      <c r="D15" s="52">
        <v>0</v>
      </c>
      <c r="E15" s="52">
        <v>2</v>
      </c>
      <c r="F15" s="52">
        <v>1</v>
      </c>
      <c r="G15" s="52">
        <v>4</v>
      </c>
      <c r="H15" s="52">
        <v>4</v>
      </c>
      <c r="I15" s="52">
        <v>2</v>
      </c>
      <c r="J15" s="52">
        <v>0</v>
      </c>
      <c r="K15" s="52">
        <v>4</v>
      </c>
      <c r="L15" s="53">
        <v>2</v>
      </c>
    </row>
    <row r="16" spans="1:14" ht="18.75"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17" spans="3:16" ht="19.5" thickBot="1">
      <c r="C17" s="37"/>
      <c r="D17" s="37"/>
      <c r="E17" s="37"/>
      <c r="F17" s="37"/>
      <c r="G17" s="37"/>
      <c r="H17" s="37"/>
      <c r="I17" s="37"/>
      <c r="J17" s="37"/>
      <c r="K17" s="37"/>
      <c r="L17" s="37"/>
    </row>
    <row r="18" spans="3:16" ht="24" thickBot="1">
      <c r="C18" s="37"/>
      <c r="D18" s="37"/>
      <c r="E18" s="37"/>
      <c r="F18" s="37"/>
      <c r="G18" s="37"/>
      <c r="H18" s="37"/>
      <c r="I18" s="37"/>
      <c r="J18" s="37"/>
      <c r="K18" s="37"/>
      <c r="L18" s="59" t="s">
        <v>56</v>
      </c>
      <c r="M18" s="59" t="s">
        <v>57</v>
      </c>
      <c r="N18" s="59" t="s">
        <v>58</v>
      </c>
      <c r="O18" s="59" t="s">
        <v>74</v>
      </c>
      <c r="P18" s="59" t="s">
        <v>75</v>
      </c>
    </row>
    <row r="19" spans="3:16" ht="19.5" thickBot="1">
      <c r="C19" s="36" t="s">
        <v>68</v>
      </c>
      <c r="D19" s="36"/>
      <c r="E19" s="36"/>
      <c r="F19" s="36"/>
      <c r="G19" s="36"/>
      <c r="H19" s="36"/>
      <c r="I19" s="36"/>
      <c r="J19" s="36"/>
      <c r="L19" s="54">
        <f>MIN(sanmatin)</f>
        <v>0</v>
      </c>
      <c r="M19" s="57">
        <f>COUNTIF(sanmatin,L19)</f>
        <v>13</v>
      </c>
      <c r="N19" s="84">
        <f>SUM(M19)</f>
        <v>13</v>
      </c>
      <c r="O19" s="86">
        <f>M19/M25</f>
        <v>0.14444444444444443</v>
      </c>
      <c r="P19" s="86">
        <f>N19/$M$25</f>
        <v>0.14444444444444443</v>
      </c>
    </row>
    <row r="20" spans="3:16" ht="19.5" thickBot="1">
      <c r="L20" s="55">
        <v>1</v>
      </c>
      <c r="M20" s="57">
        <f>COUNTIF(sanmatin,L20)</f>
        <v>10</v>
      </c>
      <c r="N20" s="85">
        <f>SUM(N19+M20)</f>
        <v>23</v>
      </c>
      <c r="O20" s="86">
        <f>M20/$M$25</f>
        <v>0.1111111111111111</v>
      </c>
      <c r="P20" s="86">
        <f t="shared" ref="P20:P24" si="0">N20/$M$25</f>
        <v>0.25555555555555554</v>
      </c>
    </row>
    <row r="21" spans="3:16" ht="19.5" thickBot="1">
      <c r="C21" s="36" t="s">
        <v>69</v>
      </c>
      <c r="D21" s="36"/>
      <c r="E21" s="36"/>
      <c r="F21" s="36"/>
      <c r="G21" s="36"/>
      <c r="H21" s="36"/>
      <c r="L21" s="55">
        <v>2</v>
      </c>
      <c r="M21" s="57">
        <f>COUNTIF(sanmatin,L21)</f>
        <v>26</v>
      </c>
      <c r="N21" s="85">
        <f t="shared" ref="N21:N24" si="1">SUM(N20+M21)</f>
        <v>49</v>
      </c>
      <c r="O21" s="86">
        <f t="shared" ref="O21:O24" si="2">M21/$M$25</f>
        <v>0.28888888888888886</v>
      </c>
      <c r="P21" s="86">
        <f t="shared" si="0"/>
        <v>0.5444444444444444</v>
      </c>
    </row>
    <row r="22" spans="3:16" ht="19.5" thickBot="1">
      <c r="C22" s="78"/>
      <c r="D22" s="78"/>
      <c r="E22" s="78"/>
      <c r="F22" s="78"/>
      <c r="G22" s="78"/>
      <c r="H22" s="78"/>
      <c r="I22" s="78"/>
      <c r="J22" s="78"/>
      <c r="L22" s="55">
        <v>3</v>
      </c>
      <c r="M22" s="57">
        <f>COUNTIF(sanmatin,L22)</f>
        <v>13</v>
      </c>
      <c r="N22" s="85">
        <f t="shared" si="1"/>
        <v>62</v>
      </c>
      <c r="O22" s="86">
        <f t="shared" si="2"/>
        <v>0.14444444444444443</v>
      </c>
      <c r="P22" s="86">
        <f t="shared" si="0"/>
        <v>0.68888888888888888</v>
      </c>
    </row>
    <row r="23" spans="3:16" ht="19.5" thickBot="1">
      <c r="C23" s="36" t="s">
        <v>70</v>
      </c>
      <c r="D23" s="36"/>
      <c r="E23" s="36"/>
      <c r="F23" s="36"/>
      <c r="G23" s="36"/>
      <c r="H23" s="36"/>
      <c r="I23" s="36"/>
      <c r="J23" s="36"/>
      <c r="L23" s="55">
        <v>4</v>
      </c>
      <c r="M23" s="57">
        <f>COUNTIF(sanmatin,L23)</f>
        <v>14</v>
      </c>
      <c r="N23" s="85">
        <f t="shared" si="1"/>
        <v>76</v>
      </c>
      <c r="O23" s="86">
        <f t="shared" si="2"/>
        <v>0.15555555555555556</v>
      </c>
      <c r="P23" s="86">
        <f t="shared" si="0"/>
        <v>0.84444444444444444</v>
      </c>
    </row>
    <row r="24" spans="3:16" ht="19.5" thickBot="1">
      <c r="L24" s="55">
        <f>MAX(sanmatin)</f>
        <v>5</v>
      </c>
      <c r="M24" s="57">
        <f>COUNTIF(sanmatin,L24)</f>
        <v>14</v>
      </c>
      <c r="N24" s="85">
        <f t="shared" si="1"/>
        <v>90</v>
      </c>
      <c r="O24" s="86">
        <f t="shared" si="2"/>
        <v>0.15555555555555556</v>
      </c>
      <c r="P24" s="86">
        <f t="shared" si="0"/>
        <v>1</v>
      </c>
    </row>
    <row r="25" spans="3:16" ht="19.5" thickBot="1">
      <c r="C25" s="36" t="s">
        <v>71</v>
      </c>
      <c r="D25" s="36"/>
      <c r="E25" s="36"/>
      <c r="F25" s="36"/>
      <c r="G25" s="36"/>
      <c r="H25" s="36"/>
      <c r="I25" s="36"/>
      <c r="J25" s="36"/>
      <c r="L25" s="64" t="s">
        <v>76</v>
      </c>
      <c r="M25" s="83">
        <f>SUM(M19:M24)</f>
        <v>90</v>
      </c>
    </row>
    <row r="27" spans="3:16" ht="15.75">
      <c r="C27" s="36" t="s">
        <v>72</v>
      </c>
    </row>
    <row r="28" spans="3:16" ht="15.75" thickBot="1"/>
    <row r="29" spans="3:16" ht="19.5" thickBot="1">
      <c r="L29" s="66" t="s">
        <v>77</v>
      </c>
      <c r="M29" s="83">
        <f>MODE(sanmatin)</f>
        <v>2</v>
      </c>
      <c r="N29" t="s">
        <v>88</v>
      </c>
    </row>
    <row r="30" spans="3:16" ht="15.75" thickBot="1"/>
    <row r="31" spans="3:16" ht="19.5" thickBot="1">
      <c r="L31" s="66" t="s">
        <v>78</v>
      </c>
      <c r="M31" s="83">
        <f>MEDIAN(sanmatin)</f>
        <v>2</v>
      </c>
      <c r="N31" t="s">
        <v>89</v>
      </c>
    </row>
    <row r="32" spans="3:16" ht="15.75" thickBot="1"/>
    <row r="33" spans="12:14" ht="19.5" thickBot="1">
      <c r="L33" s="66" t="s">
        <v>79</v>
      </c>
      <c r="M33" s="89">
        <f>AVERAGE(sanmatin)</f>
        <v>2.5222222222222221</v>
      </c>
      <c r="N33" t="s">
        <v>94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zoomScale="140" workbookViewId="0">
      <selection activeCell="F17" sqref="F17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38" t="s">
        <v>55</v>
      </c>
      <c r="B2" s="1" t="s">
        <v>22</v>
      </c>
    </row>
    <row r="4" spans="1:14" ht="15.75">
      <c r="B4" s="77" t="s">
        <v>61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4" ht="15.75" thickBot="1"/>
    <row r="6" spans="1:14" ht="24" thickBot="1">
      <c r="B6" s="59" t="s">
        <v>56</v>
      </c>
      <c r="C6" s="59" t="s">
        <v>57</v>
      </c>
      <c r="D6" s="59" t="s">
        <v>58</v>
      </c>
      <c r="E6" s="59" t="s">
        <v>59</v>
      </c>
      <c r="F6" s="59" t="s">
        <v>60</v>
      </c>
      <c r="G6" s="60"/>
    </row>
    <row r="7" spans="1:14" ht="19.5" thickBot="1">
      <c r="B7" s="54">
        <v>0</v>
      </c>
      <c r="C7" s="57">
        <v>25</v>
      </c>
      <c r="D7" s="84">
        <f>SUM(C7)</f>
        <v>25</v>
      </c>
      <c r="E7" s="86">
        <f>C7/C14</f>
        <v>0.25</v>
      </c>
      <c r="F7" s="86">
        <f>D7/$C$14</f>
        <v>0.25</v>
      </c>
      <c r="G7" s="61"/>
    </row>
    <row r="8" spans="1:14" ht="19.5" thickBot="1">
      <c r="B8" s="55">
        <v>1</v>
      </c>
      <c r="C8" s="58">
        <v>20</v>
      </c>
      <c r="D8" s="85">
        <f>SUM(D7+C8)</f>
        <v>45</v>
      </c>
      <c r="E8" s="88">
        <f>C8/$C$14</f>
        <v>0.2</v>
      </c>
      <c r="F8" s="86">
        <f t="shared" ref="F8:F13" si="0">D8/$C$14</f>
        <v>0.45</v>
      </c>
      <c r="G8" s="61"/>
    </row>
    <row r="9" spans="1:14" ht="19.5" thickBot="1">
      <c r="B9" s="55">
        <v>2</v>
      </c>
      <c r="C9" s="58">
        <v>35</v>
      </c>
      <c r="D9" s="85">
        <f t="shared" ref="D9:D13" si="1">SUM(D8+C9)</f>
        <v>80</v>
      </c>
      <c r="E9" s="88">
        <f t="shared" ref="E9:E13" si="2">C9/$C$14</f>
        <v>0.35</v>
      </c>
      <c r="F9" s="86">
        <f t="shared" si="0"/>
        <v>0.8</v>
      </c>
      <c r="G9" s="61"/>
    </row>
    <row r="10" spans="1:14" ht="19.5" thickBot="1">
      <c r="B10" s="55">
        <v>3</v>
      </c>
      <c r="C10" s="58">
        <v>10</v>
      </c>
      <c r="D10" s="85">
        <f t="shared" si="1"/>
        <v>90</v>
      </c>
      <c r="E10" s="88">
        <f t="shared" si="2"/>
        <v>0.1</v>
      </c>
      <c r="F10" s="86">
        <f t="shared" si="0"/>
        <v>0.9</v>
      </c>
      <c r="G10" s="61"/>
    </row>
    <row r="11" spans="1:14" ht="19.5" thickBot="1">
      <c r="B11" s="55">
        <v>4</v>
      </c>
      <c r="C11" s="58">
        <v>5</v>
      </c>
      <c r="D11" s="85">
        <f t="shared" si="1"/>
        <v>95</v>
      </c>
      <c r="E11" s="88">
        <f t="shared" si="2"/>
        <v>0.05</v>
      </c>
      <c r="F11" s="86">
        <f t="shared" si="0"/>
        <v>0.95</v>
      </c>
      <c r="G11" s="61"/>
    </row>
    <row r="12" spans="1:14" ht="19.5" thickBot="1">
      <c r="B12" s="55">
        <v>5</v>
      </c>
      <c r="C12" s="58">
        <v>3</v>
      </c>
      <c r="D12" s="85">
        <f t="shared" si="1"/>
        <v>98</v>
      </c>
      <c r="E12" s="88">
        <f t="shared" si="2"/>
        <v>0.03</v>
      </c>
      <c r="F12" s="86">
        <f t="shared" si="0"/>
        <v>0.98</v>
      </c>
      <c r="G12" s="61"/>
    </row>
    <row r="13" spans="1:14" ht="19.5" thickBot="1">
      <c r="B13" s="56">
        <v>6</v>
      </c>
      <c r="C13" s="65">
        <v>2</v>
      </c>
      <c r="D13" s="85">
        <f t="shared" si="1"/>
        <v>100</v>
      </c>
      <c r="E13" s="88">
        <f t="shared" si="2"/>
        <v>0.02</v>
      </c>
      <c r="F13" s="86">
        <f t="shared" si="0"/>
        <v>1</v>
      </c>
      <c r="G13" s="61"/>
    </row>
    <row r="14" spans="1:14">
      <c r="B14" s="35"/>
      <c r="C14" s="87">
        <f>SUM(C7:C13)</f>
        <v>100</v>
      </c>
    </row>
    <row r="15" spans="1:14" ht="18">
      <c r="B15" s="76" t="s">
        <v>80</v>
      </c>
      <c r="C15" s="76"/>
      <c r="D15" s="76"/>
      <c r="E15" s="76"/>
      <c r="F15" s="76"/>
      <c r="G15" s="76"/>
      <c r="H15" s="76"/>
      <c r="I15" s="76"/>
      <c r="J15" s="80"/>
      <c r="K15" s="80"/>
    </row>
    <row r="16" spans="1:14" ht="27.75" customHeight="1">
      <c r="B16" s="76" t="s">
        <v>81</v>
      </c>
      <c r="C16" s="76"/>
      <c r="D16" s="76"/>
      <c r="E16" s="76"/>
      <c r="F16" s="36" t="s">
        <v>90</v>
      </c>
      <c r="G16" s="36"/>
      <c r="H16" s="36"/>
      <c r="I16" s="36"/>
      <c r="J16" s="36"/>
      <c r="K16" s="36"/>
    </row>
    <row r="17" spans="2:10" ht="23.25" customHeight="1">
      <c r="B17" s="76" t="s">
        <v>82</v>
      </c>
      <c r="C17" s="76"/>
      <c r="D17" s="76"/>
      <c r="E17" s="76"/>
      <c r="F17" s="90" t="s">
        <v>92</v>
      </c>
      <c r="G17" s="35"/>
      <c r="H17" s="35"/>
      <c r="I17" s="35"/>
      <c r="J17" s="35"/>
    </row>
    <row r="18" spans="2:10" ht="28.5" customHeight="1">
      <c r="B18" s="76" t="s">
        <v>83</v>
      </c>
      <c r="C18" s="76"/>
      <c r="D18" s="76"/>
      <c r="E18" s="76"/>
      <c r="F18" s="22" t="s">
        <v>91</v>
      </c>
    </row>
    <row r="19" spans="2:10" ht="28.5" customHeight="1">
      <c r="B19" s="76" t="s">
        <v>84</v>
      </c>
      <c r="C19" s="76"/>
      <c r="D19" s="76"/>
      <c r="E19" s="76"/>
      <c r="F19" s="22" t="s">
        <v>93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sanmatin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2023-05-29T13:02:23Z</dcterms:modified>
</cp:coreProperties>
</file>