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nii\Desktop\"/>
    </mc:Choice>
  </mc:AlternateContent>
  <xr:revisionPtr revIDLastSave="0" documentId="13_ncr:1_{0C2FFBF8-948F-47D5-9FD5-5387326D55F0}" xr6:coauthVersionLast="47" xr6:coauthVersionMax="47" xr10:uidLastSave="{00000000-0000-0000-0000-000000000000}"/>
  <bookViews>
    <workbookView xWindow="-108" yWindow="-108" windowWidth="23256" windowHeight="12456" firstSheet="2" activeTab="3" xr2:uid="{00000000-000D-0000-FFFF-FFFF00000000}"/>
  </bookViews>
  <sheets>
    <sheet name="Condiciones" sheetId="3" r:id="rId1"/>
    <sheet name="posiciones" sheetId="2" r:id="rId2"/>
    <sheet name="Estiba + Pesos" sheetId="10" r:id="rId3"/>
    <sheet name="Pesos VAL" sheetId="1" r:id="rId4"/>
    <sheet name="Pesos CAL" sheetId="8" r:id="rId5"/>
    <sheet name="Pesos GYQ" sheetId="11" r:id="rId6"/>
    <sheet name="Pesos PAN" sheetId="13" r:id="rId7"/>
    <sheet name="Pesos CAR" sheetId="15" r:id="rId8"/>
    <sheet name="Pesos HOU" sheetId="17" r:id="rId9"/>
    <sheet name="Estiba VAL" sheetId="6" r:id="rId10"/>
    <sheet name="Estiba CAL" sheetId="9" r:id="rId11"/>
    <sheet name="Estiba GYQ" sheetId="12" r:id="rId12"/>
    <sheet name="Estiba PAN" sheetId="14" r:id="rId13"/>
    <sheet name="Estiba CAR" sheetId="16" r:id="rId14"/>
    <sheet name="Estiba HOU" sheetId="18" r:id="rId15"/>
  </sheets>
  <definedNames>
    <definedName name="_xlnm._FilterDatabase" localSheetId="4" hidden="1">'Pesos CAL'!$A$3:$J$108</definedName>
    <definedName name="_xlnm._FilterDatabase" localSheetId="7" hidden="1">'Pesos CAR'!$A$3:$J$48</definedName>
    <definedName name="_xlnm._FilterDatabase" localSheetId="5" hidden="1">'Pesos GYQ'!$A$3:$J$92</definedName>
    <definedName name="_xlnm._FilterDatabase" localSheetId="8" hidden="1">'Pesos HOU'!$A$3:$J$6</definedName>
    <definedName name="_xlnm._FilterDatabase" localSheetId="6" hidden="1">'Pesos PAN'!$A$3:$J$56</definedName>
    <definedName name="_xlnm._FilterDatabase" localSheetId="3" hidden="1">'Pesos VAL'!$A$3:$J$126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5" i="8" l="1"/>
  <c r="M18" i="17"/>
  <c r="P17" i="17"/>
  <c r="R14" i="17"/>
  <c r="C6" i="17"/>
  <c r="J6" i="17" s="1"/>
  <c r="J5" i="17"/>
  <c r="H5" i="17"/>
  <c r="C4" i="17"/>
  <c r="P11" i="17" s="1"/>
  <c r="R13" i="17" s="1"/>
  <c r="J48" i="15"/>
  <c r="I48" i="15"/>
  <c r="H48" i="15"/>
  <c r="J47" i="15"/>
  <c r="I47" i="15"/>
  <c r="H47" i="15"/>
  <c r="J46" i="15"/>
  <c r="I46" i="15"/>
  <c r="H46" i="15"/>
  <c r="J45" i="15"/>
  <c r="I45" i="15"/>
  <c r="H45" i="15"/>
  <c r="J44" i="15"/>
  <c r="I44" i="15"/>
  <c r="H44" i="15"/>
  <c r="J43" i="15"/>
  <c r="I43" i="15"/>
  <c r="H43" i="15"/>
  <c r="J42" i="15"/>
  <c r="I42" i="15"/>
  <c r="H42" i="15"/>
  <c r="J41" i="15"/>
  <c r="I41" i="15"/>
  <c r="H41" i="15"/>
  <c r="J40" i="15"/>
  <c r="I40" i="15"/>
  <c r="H40" i="15"/>
  <c r="J39" i="15"/>
  <c r="I39" i="15"/>
  <c r="H39" i="15"/>
  <c r="J38" i="15"/>
  <c r="I38" i="15"/>
  <c r="H38" i="15"/>
  <c r="J37" i="15"/>
  <c r="I37" i="15"/>
  <c r="H37" i="15"/>
  <c r="J36" i="15"/>
  <c r="I36" i="15"/>
  <c r="H36" i="15"/>
  <c r="J35" i="15"/>
  <c r="I35" i="15"/>
  <c r="H35" i="15"/>
  <c r="J34" i="15"/>
  <c r="I34" i="15"/>
  <c r="H34" i="15"/>
  <c r="J33" i="15"/>
  <c r="I33" i="15"/>
  <c r="H33" i="15"/>
  <c r="J32" i="15"/>
  <c r="I32" i="15"/>
  <c r="H32" i="15"/>
  <c r="J31" i="15"/>
  <c r="I31" i="15"/>
  <c r="H31" i="15"/>
  <c r="J30" i="15"/>
  <c r="I30" i="15"/>
  <c r="H30" i="15"/>
  <c r="J29" i="15"/>
  <c r="I29" i="15"/>
  <c r="H29" i="15"/>
  <c r="J28" i="15"/>
  <c r="I28" i="15"/>
  <c r="H28" i="15"/>
  <c r="J27" i="15"/>
  <c r="I27" i="15"/>
  <c r="H27" i="15"/>
  <c r="J26" i="15"/>
  <c r="I26" i="15"/>
  <c r="H26" i="15"/>
  <c r="J25" i="15"/>
  <c r="I25" i="15"/>
  <c r="H25" i="15"/>
  <c r="J24" i="15"/>
  <c r="I24" i="15"/>
  <c r="H24" i="15"/>
  <c r="J23" i="15"/>
  <c r="I23" i="15"/>
  <c r="H23" i="15"/>
  <c r="J22" i="15"/>
  <c r="I22" i="15"/>
  <c r="H22" i="15"/>
  <c r="J21" i="15"/>
  <c r="I21" i="15"/>
  <c r="H21" i="15"/>
  <c r="J20" i="15"/>
  <c r="I20" i="15"/>
  <c r="H20" i="15"/>
  <c r="J19" i="15"/>
  <c r="I19" i="15"/>
  <c r="H19" i="15"/>
  <c r="M18" i="15"/>
  <c r="J18" i="15"/>
  <c r="I18" i="15"/>
  <c r="H18" i="15"/>
  <c r="P17" i="15"/>
  <c r="J17" i="15"/>
  <c r="I17" i="15"/>
  <c r="H17" i="15"/>
  <c r="J16" i="15"/>
  <c r="I16" i="15"/>
  <c r="H16" i="15"/>
  <c r="J15" i="15"/>
  <c r="I15" i="15"/>
  <c r="H15" i="15"/>
  <c r="R14" i="15"/>
  <c r="J14" i="15"/>
  <c r="I14" i="15"/>
  <c r="H14" i="15"/>
  <c r="J13" i="15"/>
  <c r="I13" i="15"/>
  <c r="H13" i="15"/>
  <c r="J12" i="15"/>
  <c r="I12" i="15"/>
  <c r="H12" i="15"/>
  <c r="J11" i="15"/>
  <c r="I11" i="15"/>
  <c r="H11" i="15"/>
  <c r="J10" i="15"/>
  <c r="I10" i="15"/>
  <c r="H10" i="15"/>
  <c r="J9" i="15"/>
  <c r="I9" i="15"/>
  <c r="H9" i="15"/>
  <c r="J8" i="15"/>
  <c r="I8" i="15"/>
  <c r="H8" i="15"/>
  <c r="J7" i="15"/>
  <c r="I7" i="15"/>
  <c r="H7" i="15"/>
  <c r="C6" i="15"/>
  <c r="J6" i="15" s="1"/>
  <c r="J5" i="15"/>
  <c r="H5" i="15"/>
  <c r="C4" i="15"/>
  <c r="P11" i="15" s="1"/>
  <c r="R13" i="15" s="1"/>
  <c r="J56" i="13"/>
  <c r="I56" i="13"/>
  <c r="H56" i="13"/>
  <c r="J55" i="13"/>
  <c r="I55" i="13"/>
  <c r="H55" i="13"/>
  <c r="J54" i="13"/>
  <c r="I54" i="13"/>
  <c r="H54" i="13"/>
  <c r="J53" i="13"/>
  <c r="I53" i="13"/>
  <c r="H53" i="13"/>
  <c r="J52" i="13"/>
  <c r="I52" i="13"/>
  <c r="H52" i="13"/>
  <c r="J51" i="13"/>
  <c r="I51" i="13"/>
  <c r="H51" i="13"/>
  <c r="J50" i="13"/>
  <c r="I50" i="13"/>
  <c r="H50" i="13"/>
  <c r="J49" i="13"/>
  <c r="I49" i="13"/>
  <c r="H49" i="13"/>
  <c r="J48" i="13"/>
  <c r="I48" i="13"/>
  <c r="H48" i="13"/>
  <c r="J47" i="13"/>
  <c r="I47" i="13"/>
  <c r="H47" i="13"/>
  <c r="J46" i="13"/>
  <c r="I46" i="13"/>
  <c r="H46" i="13"/>
  <c r="J45" i="13"/>
  <c r="I45" i="13"/>
  <c r="H45" i="13"/>
  <c r="J44" i="13"/>
  <c r="I44" i="13"/>
  <c r="H44" i="13"/>
  <c r="J43" i="13"/>
  <c r="I43" i="13"/>
  <c r="H43" i="13"/>
  <c r="J42" i="13"/>
  <c r="I42" i="13"/>
  <c r="H42" i="13"/>
  <c r="J41" i="13"/>
  <c r="I41" i="13"/>
  <c r="H41" i="13"/>
  <c r="J40" i="13"/>
  <c r="I40" i="13"/>
  <c r="H40" i="13"/>
  <c r="J39" i="13"/>
  <c r="I39" i="13"/>
  <c r="H39" i="13"/>
  <c r="J38" i="13"/>
  <c r="I38" i="13"/>
  <c r="H38" i="13"/>
  <c r="J37" i="13"/>
  <c r="I37" i="13"/>
  <c r="H37" i="13"/>
  <c r="J36" i="13"/>
  <c r="I36" i="13"/>
  <c r="H36" i="13"/>
  <c r="J35" i="13"/>
  <c r="I35" i="13"/>
  <c r="H35" i="13"/>
  <c r="J34" i="13"/>
  <c r="I34" i="13"/>
  <c r="H34" i="13"/>
  <c r="J33" i="13"/>
  <c r="I33" i="13"/>
  <c r="H33" i="13"/>
  <c r="J32" i="13"/>
  <c r="I32" i="13"/>
  <c r="H32" i="13"/>
  <c r="J31" i="13"/>
  <c r="I31" i="13"/>
  <c r="H31" i="13"/>
  <c r="J30" i="13"/>
  <c r="I30" i="13"/>
  <c r="H30" i="13"/>
  <c r="J29" i="13"/>
  <c r="I29" i="13"/>
  <c r="H29" i="13"/>
  <c r="J28" i="13"/>
  <c r="I28" i="13"/>
  <c r="H28" i="13"/>
  <c r="J27" i="13"/>
  <c r="I27" i="13"/>
  <c r="H27" i="13"/>
  <c r="J26" i="13"/>
  <c r="I26" i="13"/>
  <c r="H26" i="13"/>
  <c r="J25" i="13"/>
  <c r="I25" i="13"/>
  <c r="H25" i="13"/>
  <c r="J24" i="13"/>
  <c r="I24" i="13"/>
  <c r="H24" i="13"/>
  <c r="J23" i="13"/>
  <c r="I23" i="13"/>
  <c r="H23" i="13"/>
  <c r="J22" i="13"/>
  <c r="I22" i="13"/>
  <c r="H22" i="13"/>
  <c r="J21" i="13"/>
  <c r="I21" i="13"/>
  <c r="H21" i="13"/>
  <c r="J20" i="13"/>
  <c r="I20" i="13"/>
  <c r="H20" i="13"/>
  <c r="J19" i="13"/>
  <c r="I19" i="13"/>
  <c r="H19" i="13"/>
  <c r="J18" i="13"/>
  <c r="I18" i="13"/>
  <c r="H18" i="13"/>
  <c r="J17" i="13"/>
  <c r="I17" i="13"/>
  <c r="H17" i="13"/>
  <c r="J16" i="13"/>
  <c r="I16" i="13"/>
  <c r="H16" i="13"/>
  <c r="J15" i="13"/>
  <c r="I15" i="13"/>
  <c r="H15" i="13"/>
  <c r="J14" i="13"/>
  <c r="I14" i="13"/>
  <c r="H14" i="13"/>
  <c r="J13" i="13"/>
  <c r="I13" i="13"/>
  <c r="H13" i="13"/>
  <c r="M18" i="13"/>
  <c r="J12" i="13"/>
  <c r="I12" i="13"/>
  <c r="H12" i="13"/>
  <c r="P17" i="13"/>
  <c r="J11" i="13"/>
  <c r="I11" i="13"/>
  <c r="H11" i="13"/>
  <c r="J10" i="13"/>
  <c r="I10" i="13"/>
  <c r="H10" i="13"/>
  <c r="J9" i="13"/>
  <c r="I9" i="13"/>
  <c r="H9" i="13"/>
  <c r="R14" i="13"/>
  <c r="J8" i="13"/>
  <c r="I8" i="13"/>
  <c r="H8" i="13"/>
  <c r="J7" i="13"/>
  <c r="I7" i="13"/>
  <c r="H7" i="13"/>
  <c r="C6" i="13"/>
  <c r="H6" i="13" s="1"/>
  <c r="J5" i="13"/>
  <c r="H5" i="13"/>
  <c r="H4" i="8"/>
  <c r="R14" i="1"/>
  <c r="R13" i="1"/>
  <c r="R14" i="8"/>
  <c r="R13" i="8"/>
  <c r="R14" i="11"/>
  <c r="J92" i="11"/>
  <c r="I92" i="11"/>
  <c r="H92" i="11"/>
  <c r="J91" i="11"/>
  <c r="I91" i="11"/>
  <c r="H91" i="11"/>
  <c r="J90" i="11"/>
  <c r="I90" i="11"/>
  <c r="H90" i="11"/>
  <c r="J89" i="11"/>
  <c r="I89" i="11"/>
  <c r="H89" i="11"/>
  <c r="J88" i="11"/>
  <c r="I88" i="11"/>
  <c r="H88" i="11"/>
  <c r="J87" i="11"/>
  <c r="I87" i="11"/>
  <c r="H87" i="11"/>
  <c r="J86" i="11"/>
  <c r="I86" i="11"/>
  <c r="H86" i="11"/>
  <c r="J85" i="11"/>
  <c r="I85" i="11"/>
  <c r="H85" i="11"/>
  <c r="J84" i="11"/>
  <c r="I84" i="11"/>
  <c r="H84" i="11"/>
  <c r="J83" i="11"/>
  <c r="I83" i="11"/>
  <c r="H83" i="11"/>
  <c r="J82" i="11"/>
  <c r="I82" i="11"/>
  <c r="H82" i="11"/>
  <c r="J81" i="11"/>
  <c r="I81" i="11"/>
  <c r="H81" i="11"/>
  <c r="J80" i="11"/>
  <c r="I80" i="11"/>
  <c r="H80" i="11"/>
  <c r="J79" i="11"/>
  <c r="I79" i="11"/>
  <c r="H79" i="11"/>
  <c r="J78" i="11"/>
  <c r="I78" i="11"/>
  <c r="H78" i="11"/>
  <c r="J77" i="11"/>
  <c r="I77" i="11"/>
  <c r="H77" i="11"/>
  <c r="J76" i="11"/>
  <c r="I76" i="11"/>
  <c r="H76" i="11"/>
  <c r="J75" i="11"/>
  <c r="I75" i="11"/>
  <c r="H75" i="11"/>
  <c r="J74" i="11"/>
  <c r="I74" i="11"/>
  <c r="H74" i="11"/>
  <c r="J73" i="11"/>
  <c r="I73" i="11"/>
  <c r="H73" i="11"/>
  <c r="J72" i="11"/>
  <c r="I72" i="11"/>
  <c r="H72" i="11"/>
  <c r="J71" i="11"/>
  <c r="I71" i="11"/>
  <c r="H71" i="11"/>
  <c r="J70" i="11"/>
  <c r="I70" i="11"/>
  <c r="H70" i="11"/>
  <c r="J69" i="11"/>
  <c r="I69" i="11"/>
  <c r="H69" i="11"/>
  <c r="J68" i="11"/>
  <c r="I68" i="11"/>
  <c r="H68" i="11"/>
  <c r="J67" i="11"/>
  <c r="I67" i="11"/>
  <c r="H67" i="11"/>
  <c r="J66" i="11"/>
  <c r="I66" i="11"/>
  <c r="H66" i="11"/>
  <c r="J65" i="11"/>
  <c r="I65" i="11"/>
  <c r="H65" i="11"/>
  <c r="J64" i="11"/>
  <c r="I64" i="11"/>
  <c r="H64" i="11"/>
  <c r="J63" i="11"/>
  <c r="I63" i="11"/>
  <c r="H63" i="11"/>
  <c r="J62" i="11"/>
  <c r="I62" i="11"/>
  <c r="H62" i="11"/>
  <c r="J61" i="11"/>
  <c r="I61" i="11"/>
  <c r="H61" i="11"/>
  <c r="J60" i="11"/>
  <c r="I60" i="11"/>
  <c r="H60" i="11"/>
  <c r="J59" i="11"/>
  <c r="I59" i="11"/>
  <c r="H59" i="11"/>
  <c r="J58" i="11"/>
  <c r="I58" i="11"/>
  <c r="H58" i="11"/>
  <c r="J57" i="11"/>
  <c r="I57" i="11"/>
  <c r="H57" i="11"/>
  <c r="J56" i="11"/>
  <c r="I56" i="11"/>
  <c r="H56" i="11"/>
  <c r="J55" i="11"/>
  <c r="I55" i="11"/>
  <c r="H55" i="11"/>
  <c r="J54" i="11"/>
  <c r="I54" i="11"/>
  <c r="H54" i="11"/>
  <c r="J53" i="11"/>
  <c r="I53" i="11"/>
  <c r="H53" i="11"/>
  <c r="J52" i="11"/>
  <c r="I52" i="11"/>
  <c r="H52" i="11"/>
  <c r="J51" i="11"/>
  <c r="I51" i="11"/>
  <c r="H51" i="11"/>
  <c r="J50" i="11"/>
  <c r="I50" i="11"/>
  <c r="H50" i="11"/>
  <c r="J49" i="11"/>
  <c r="I49" i="11"/>
  <c r="H49" i="11"/>
  <c r="J48" i="11"/>
  <c r="I48" i="11"/>
  <c r="H48" i="11"/>
  <c r="J47" i="11"/>
  <c r="I47" i="11"/>
  <c r="H47" i="11"/>
  <c r="J46" i="11"/>
  <c r="I46" i="11"/>
  <c r="H46" i="11"/>
  <c r="J45" i="11"/>
  <c r="I45" i="11"/>
  <c r="H45" i="11"/>
  <c r="J44" i="11"/>
  <c r="I44" i="11"/>
  <c r="H44" i="11"/>
  <c r="J43" i="11"/>
  <c r="I43" i="11"/>
  <c r="H43" i="11"/>
  <c r="J42" i="11"/>
  <c r="I42" i="11"/>
  <c r="H42" i="11"/>
  <c r="J41" i="11"/>
  <c r="I41" i="11"/>
  <c r="H41" i="11"/>
  <c r="J40" i="11"/>
  <c r="I40" i="11"/>
  <c r="H40" i="11"/>
  <c r="J39" i="11"/>
  <c r="I39" i="11"/>
  <c r="H39" i="11"/>
  <c r="J38" i="11"/>
  <c r="I38" i="11"/>
  <c r="H38" i="11"/>
  <c r="J37" i="11"/>
  <c r="I37" i="11"/>
  <c r="H37" i="11"/>
  <c r="J36" i="11"/>
  <c r="I36" i="11"/>
  <c r="H36" i="11"/>
  <c r="J35" i="11"/>
  <c r="I35" i="11"/>
  <c r="H35" i="11"/>
  <c r="J34" i="11"/>
  <c r="I34" i="11"/>
  <c r="H34" i="11"/>
  <c r="J33" i="11"/>
  <c r="I33" i="11"/>
  <c r="H33" i="11"/>
  <c r="J32" i="11"/>
  <c r="I32" i="11"/>
  <c r="H32" i="11"/>
  <c r="J31" i="11"/>
  <c r="I31" i="11"/>
  <c r="H31" i="11"/>
  <c r="J30" i="11"/>
  <c r="I30" i="11"/>
  <c r="H30" i="11"/>
  <c r="J29" i="11"/>
  <c r="I29" i="11"/>
  <c r="H29" i="11"/>
  <c r="J28" i="11"/>
  <c r="I28" i="11"/>
  <c r="H28" i="11"/>
  <c r="J27" i="11"/>
  <c r="I27" i="11"/>
  <c r="H27" i="11"/>
  <c r="J26" i="11"/>
  <c r="I26" i="11"/>
  <c r="H26" i="11"/>
  <c r="J25" i="11"/>
  <c r="I25" i="11"/>
  <c r="H25" i="11"/>
  <c r="J24" i="11"/>
  <c r="I24" i="11"/>
  <c r="H24" i="11"/>
  <c r="J23" i="11"/>
  <c r="I23" i="11"/>
  <c r="H23" i="11"/>
  <c r="J22" i="11"/>
  <c r="I22" i="11"/>
  <c r="H22" i="11"/>
  <c r="J21" i="11"/>
  <c r="I21" i="11"/>
  <c r="H21" i="11"/>
  <c r="J20" i="11"/>
  <c r="I20" i="11"/>
  <c r="H20" i="11"/>
  <c r="J19" i="11"/>
  <c r="I19" i="11"/>
  <c r="H19" i="11"/>
  <c r="J18" i="11"/>
  <c r="I18" i="11"/>
  <c r="H18" i="11"/>
  <c r="J17" i="11"/>
  <c r="I17" i="11"/>
  <c r="H17" i="11"/>
  <c r="J16" i="11"/>
  <c r="I16" i="11"/>
  <c r="H16" i="11"/>
  <c r="J15" i="11"/>
  <c r="I15" i="11"/>
  <c r="H15" i="11"/>
  <c r="J14" i="11"/>
  <c r="I14" i="11"/>
  <c r="H14" i="11"/>
  <c r="J13" i="11"/>
  <c r="I13" i="11"/>
  <c r="H13" i="11"/>
  <c r="J12" i="11"/>
  <c r="I12" i="11"/>
  <c r="H12" i="11"/>
  <c r="J11" i="11"/>
  <c r="I11" i="11"/>
  <c r="H11" i="11"/>
  <c r="J10" i="11"/>
  <c r="I10" i="11"/>
  <c r="H10" i="11"/>
  <c r="J9" i="11"/>
  <c r="I9" i="11"/>
  <c r="H9" i="11"/>
  <c r="M18" i="11"/>
  <c r="J8" i="11"/>
  <c r="I8" i="11"/>
  <c r="H8" i="11"/>
  <c r="P17" i="11"/>
  <c r="J7" i="11"/>
  <c r="I7" i="11"/>
  <c r="H7" i="11"/>
  <c r="C6" i="11"/>
  <c r="J6" i="11" s="1"/>
  <c r="J5" i="11"/>
  <c r="H5" i="11"/>
  <c r="P17" i="1"/>
  <c r="P11" i="1"/>
  <c r="P17" i="8"/>
  <c r="P11" i="8"/>
  <c r="W14" i="10"/>
  <c r="W12" i="10"/>
  <c r="V13" i="10"/>
  <c r="V14" i="10"/>
  <c r="V15" i="10"/>
  <c r="V12" i="10"/>
  <c r="N13" i="10"/>
  <c r="O13" i="10"/>
  <c r="P13" i="10"/>
  <c r="Q13" i="10"/>
  <c r="R13" i="10"/>
  <c r="S13" i="10"/>
  <c r="T13" i="10"/>
  <c r="T17" i="10" s="1"/>
  <c r="U13" i="10"/>
  <c r="U17" i="10" s="1"/>
  <c r="N14" i="10"/>
  <c r="O14" i="10"/>
  <c r="P14" i="10"/>
  <c r="Q14" i="10"/>
  <c r="R14" i="10"/>
  <c r="S14" i="10"/>
  <c r="T14" i="10"/>
  <c r="U14" i="10"/>
  <c r="N15" i="10"/>
  <c r="O15" i="10"/>
  <c r="P15" i="10"/>
  <c r="Q15" i="10"/>
  <c r="R15" i="10"/>
  <c r="S15" i="10"/>
  <c r="T15" i="10"/>
  <c r="U15" i="10"/>
  <c r="T12" i="10"/>
  <c r="U12" i="10"/>
  <c r="P12" i="10"/>
  <c r="P17" i="10" s="1"/>
  <c r="Q12" i="10"/>
  <c r="Q17" i="10" s="1"/>
  <c r="R12" i="10"/>
  <c r="R17" i="10" s="1"/>
  <c r="S12" i="10"/>
  <c r="S17" i="10" s="1"/>
  <c r="O12" i="10"/>
  <c r="O17" i="10" s="1"/>
  <c r="N12" i="10"/>
  <c r="N17" i="10" s="1"/>
  <c r="J108" i="8"/>
  <c r="I108" i="8"/>
  <c r="H108" i="8"/>
  <c r="J107" i="8"/>
  <c r="I107" i="8"/>
  <c r="H107" i="8"/>
  <c r="J106" i="8"/>
  <c r="I106" i="8"/>
  <c r="H106" i="8"/>
  <c r="J105" i="8"/>
  <c r="I105" i="8"/>
  <c r="H105" i="8"/>
  <c r="J104" i="8"/>
  <c r="I104" i="8"/>
  <c r="H104" i="8"/>
  <c r="J103" i="8"/>
  <c r="I103" i="8"/>
  <c r="H103" i="8"/>
  <c r="J102" i="8"/>
  <c r="I102" i="8"/>
  <c r="H102" i="8"/>
  <c r="J101" i="8"/>
  <c r="I101" i="8"/>
  <c r="H101" i="8"/>
  <c r="J100" i="8"/>
  <c r="I100" i="8"/>
  <c r="H100" i="8"/>
  <c r="J99" i="8"/>
  <c r="I99" i="8"/>
  <c r="H99" i="8"/>
  <c r="J98" i="8"/>
  <c r="I98" i="8"/>
  <c r="H98" i="8"/>
  <c r="J97" i="8"/>
  <c r="I97" i="8"/>
  <c r="H97" i="8"/>
  <c r="J96" i="8"/>
  <c r="I96" i="8"/>
  <c r="H96" i="8"/>
  <c r="J95" i="8"/>
  <c r="I95" i="8"/>
  <c r="H95" i="8"/>
  <c r="J94" i="8"/>
  <c r="I94" i="8"/>
  <c r="H94" i="8"/>
  <c r="J93" i="8"/>
  <c r="I93" i="8"/>
  <c r="H93" i="8"/>
  <c r="J92" i="8"/>
  <c r="I92" i="8"/>
  <c r="H92" i="8"/>
  <c r="J91" i="8"/>
  <c r="I91" i="8"/>
  <c r="H91" i="8"/>
  <c r="J90" i="8"/>
  <c r="I90" i="8"/>
  <c r="H90" i="8"/>
  <c r="J89" i="8"/>
  <c r="I89" i="8"/>
  <c r="H89" i="8"/>
  <c r="J88" i="8"/>
  <c r="I88" i="8"/>
  <c r="H88" i="8"/>
  <c r="J87" i="8"/>
  <c r="I87" i="8"/>
  <c r="H87" i="8"/>
  <c r="J86" i="8"/>
  <c r="I86" i="8"/>
  <c r="H86" i="8"/>
  <c r="J85" i="8"/>
  <c r="I85" i="8"/>
  <c r="H85" i="8"/>
  <c r="J84" i="8"/>
  <c r="I84" i="8"/>
  <c r="H84" i="8"/>
  <c r="J83" i="8"/>
  <c r="I83" i="8"/>
  <c r="H83" i="8"/>
  <c r="J82" i="8"/>
  <c r="I82" i="8"/>
  <c r="H82" i="8"/>
  <c r="J81" i="8"/>
  <c r="I81" i="8"/>
  <c r="H81" i="8"/>
  <c r="J80" i="8"/>
  <c r="I80" i="8"/>
  <c r="H80" i="8"/>
  <c r="J79" i="8"/>
  <c r="I79" i="8"/>
  <c r="H79" i="8"/>
  <c r="J78" i="8"/>
  <c r="I78" i="8"/>
  <c r="H78" i="8"/>
  <c r="J77" i="8"/>
  <c r="I77" i="8"/>
  <c r="H77" i="8"/>
  <c r="J76" i="8"/>
  <c r="I76" i="8"/>
  <c r="H76" i="8"/>
  <c r="J75" i="8"/>
  <c r="I75" i="8"/>
  <c r="H75" i="8"/>
  <c r="J74" i="8"/>
  <c r="I74" i="8"/>
  <c r="H74" i="8"/>
  <c r="J73" i="8"/>
  <c r="I73" i="8"/>
  <c r="H73" i="8"/>
  <c r="J72" i="8"/>
  <c r="I72" i="8"/>
  <c r="H72" i="8"/>
  <c r="J71" i="8"/>
  <c r="I71" i="8"/>
  <c r="H71" i="8"/>
  <c r="J70" i="8"/>
  <c r="I70" i="8"/>
  <c r="H70" i="8"/>
  <c r="J69" i="8"/>
  <c r="I69" i="8"/>
  <c r="H69" i="8"/>
  <c r="J68" i="8"/>
  <c r="I68" i="8"/>
  <c r="H68" i="8"/>
  <c r="J67" i="8"/>
  <c r="I67" i="8"/>
  <c r="H67" i="8"/>
  <c r="J66" i="8"/>
  <c r="I66" i="8"/>
  <c r="H66" i="8"/>
  <c r="J65" i="8"/>
  <c r="I65" i="8"/>
  <c r="H65" i="8"/>
  <c r="J64" i="8"/>
  <c r="I64" i="8"/>
  <c r="H64" i="8"/>
  <c r="J63" i="8"/>
  <c r="I63" i="8"/>
  <c r="H63" i="8"/>
  <c r="J62" i="8"/>
  <c r="I62" i="8"/>
  <c r="H62" i="8"/>
  <c r="J61" i="8"/>
  <c r="I61" i="8"/>
  <c r="H61" i="8"/>
  <c r="J60" i="8"/>
  <c r="I60" i="8"/>
  <c r="H60" i="8"/>
  <c r="J59" i="8"/>
  <c r="I59" i="8"/>
  <c r="H59" i="8"/>
  <c r="J58" i="8"/>
  <c r="I58" i="8"/>
  <c r="H58" i="8"/>
  <c r="J57" i="8"/>
  <c r="I57" i="8"/>
  <c r="H57" i="8"/>
  <c r="J56" i="8"/>
  <c r="I56" i="8"/>
  <c r="H56" i="8"/>
  <c r="J55" i="8"/>
  <c r="I55" i="8"/>
  <c r="H55" i="8"/>
  <c r="J54" i="8"/>
  <c r="I54" i="8"/>
  <c r="H54" i="8"/>
  <c r="J53" i="8"/>
  <c r="I53" i="8"/>
  <c r="H53" i="8"/>
  <c r="J52" i="8"/>
  <c r="I52" i="8"/>
  <c r="H52" i="8"/>
  <c r="J51" i="8"/>
  <c r="I51" i="8"/>
  <c r="H51" i="8"/>
  <c r="J50" i="8"/>
  <c r="I50" i="8"/>
  <c r="H50" i="8"/>
  <c r="J49" i="8"/>
  <c r="I49" i="8"/>
  <c r="H49" i="8"/>
  <c r="J48" i="8"/>
  <c r="I48" i="8"/>
  <c r="H48" i="8"/>
  <c r="J47" i="8"/>
  <c r="I47" i="8"/>
  <c r="H47" i="8"/>
  <c r="J46" i="8"/>
  <c r="I46" i="8"/>
  <c r="H46" i="8"/>
  <c r="J45" i="8"/>
  <c r="I45" i="8"/>
  <c r="H45" i="8"/>
  <c r="J44" i="8"/>
  <c r="I44" i="8"/>
  <c r="H44" i="8"/>
  <c r="J43" i="8"/>
  <c r="I43" i="8"/>
  <c r="H43" i="8"/>
  <c r="J42" i="8"/>
  <c r="I42" i="8"/>
  <c r="H42" i="8"/>
  <c r="J41" i="8"/>
  <c r="I41" i="8"/>
  <c r="H41" i="8"/>
  <c r="J40" i="8"/>
  <c r="I40" i="8"/>
  <c r="H40" i="8"/>
  <c r="J39" i="8"/>
  <c r="I39" i="8"/>
  <c r="H39" i="8"/>
  <c r="J38" i="8"/>
  <c r="I38" i="8"/>
  <c r="H38" i="8"/>
  <c r="J37" i="8"/>
  <c r="I37" i="8"/>
  <c r="H37" i="8"/>
  <c r="J36" i="8"/>
  <c r="I36" i="8"/>
  <c r="H36" i="8"/>
  <c r="J35" i="8"/>
  <c r="I35" i="8"/>
  <c r="H35" i="8"/>
  <c r="J34" i="8"/>
  <c r="I34" i="8"/>
  <c r="H34" i="8"/>
  <c r="J33" i="8"/>
  <c r="I33" i="8"/>
  <c r="H33" i="8"/>
  <c r="J32" i="8"/>
  <c r="I32" i="8"/>
  <c r="H32" i="8"/>
  <c r="J31" i="8"/>
  <c r="I31" i="8"/>
  <c r="H31" i="8"/>
  <c r="J30" i="8"/>
  <c r="I30" i="8"/>
  <c r="H30" i="8"/>
  <c r="J29" i="8"/>
  <c r="I29" i="8"/>
  <c r="H29" i="8"/>
  <c r="J28" i="8"/>
  <c r="I28" i="8"/>
  <c r="H28" i="8"/>
  <c r="J27" i="8"/>
  <c r="I27" i="8"/>
  <c r="H27" i="8"/>
  <c r="J26" i="8"/>
  <c r="I26" i="8"/>
  <c r="H26" i="8"/>
  <c r="J25" i="8"/>
  <c r="I25" i="8"/>
  <c r="H25" i="8"/>
  <c r="J24" i="8"/>
  <c r="I24" i="8"/>
  <c r="H24" i="8"/>
  <c r="J23" i="8"/>
  <c r="I23" i="8"/>
  <c r="H23" i="8"/>
  <c r="J22" i="8"/>
  <c r="I22" i="8"/>
  <c r="H22" i="8"/>
  <c r="J21" i="8"/>
  <c r="I21" i="8"/>
  <c r="H21" i="8"/>
  <c r="J20" i="8"/>
  <c r="I20" i="8"/>
  <c r="H20" i="8"/>
  <c r="J19" i="8"/>
  <c r="I19" i="8"/>
  <c r="H19" i="8"/>
  <c r="J18" i="8"/>
  <c r="I18" i="8"/>
  <c r="H18" i="8"/>
  <c r="J17" i="8"/>
  <c r="I17" i="8"/>
  <c r="H17" i="8"/>
  <c r="J16" i="8"/>
  <c r="I16" i="8"/>
  <c r="H16" i="8"/>
  <c r="J15" i="8"/>
  <c r="I15" i="8"/>
  <c r="H15" i="8"/>
  <c r="M18" i="8"/>
  <c r="J14" i="8"/>
  <c r="I14" i="8"/>
  <c r="H14" i="8"/>
  <c r="J13" i="8"/>
  <c r="I13" i="8"/>
  <c r="H13" i="8"/>
  <c r="J12" i="8"/>
  <c r="I12" i="8"/>
  <c r="H12" i="8"/>
  <c r="J11" i="8"/>
  <c r="I11" i="8"/>
  <c r="H11" i="8"/>
  <c r="J10" i="8"/>
  <c r="I10" i="8"/>
  <c r="H10" i="8"/>
  <c r="J9" i="8"/>
  <c r="I9" i="8"/>
  <c r="H9" i="8"/>
  <c r="J8" i="8"/>
  <c r="I8" i="8"/>
  <c r="H8" i="8"/>
  <c r="J7" i="8"/>
  <c r="I7" i="8"/>
  <c r="H7" i="8"/>
  <c r="C6" i="8"/>
  <c r="J6" i="8" s="1"/>
  <c r="J5" i="8"/>
  <c r="H5" i="8"/>
  <c r="J5" i="1"/>
  <c r="H5" i="1"/>
  <c r="M18" i="1"/>
  <c r="I6" i="1"/>
  <c r="J6" i="1"/>
  <c r="H6" i="1"/>
  <c r="C6" i="1"/>
  <c r="C4" i="1" s="1"/>
  <c r="H7" i="1"/>
  <c r="I7" i="1"/>
  <c r="J7" i="1"/>
  <c r="H8" i="1"/>
  <c r="I8" i="1"/>
  <c r="J8" i="1"/>
  <c r="H9" i="1"/>
  <c r="I9" i="1"/>
  <c r="J9" i="1"/>
  <c r="H10" i="1"/>
  <c r="I10" i="1"/>
  <c r="J10" i="1"/>
  <c r="H11" i="1"/>
  <c r="I11" i="1"/>
  <c r="J11" i="1"/>
  <c r="H12" i="1"/>
  <c r="I12" i="1"/>
  <c r="J12" i="1"/>
  <c r="H13" i="1"/>
  <c r="I13" i="1"/>
  <c r="J13" i="1"/>
  <c r="H14" i="1"/>
  <c r="I14" i="1"/>
  <c r="J14" i="1"/>
  <c r="H15" i="1"/>
  <c r="I15" i="1"/>
  <c r="J15" i="1"/>
  <c r="H16" i="1"/>
  <c r="I16" i="1"/>
  <c r="J16" i="1"/>
  <c r="H17" i="1"/>
  <c r="I17" i="1"/>
  <c r="J17" i="1"/>
  <c r="H18" i="1"/>
  <c r="I18" i="1"/>
  <c r="J18" i="1"/>
  <c r="H19" i="1"/>
  <c r="I19" i="1"/>
  <c r="J19" i="1"/>
  <c r="H20" i="1"/>
  <c r="I20" i="1"/>
  <c r="J20" i="1"/>
  <c r="H21" i="1"/>
  <c r="I21" i="1"/>
  <c r="J21" i="1"/>
  <c r="H22" i="1"/>
  <c r="I22" i="1"/>
  <c r="J22" i="1"/>
  <c r="H23" i="1"/>
  <c r="I23" i="1"/>
  <c r="J23" i="1"/>
  <c r="H24" i="1"/>
  <c r="I24" i="1"/>
  <c r="J24" i="1"/>
  <c r="H25" i="1"/>
  <c r="I25" i="1"/>
  <c r="J25" i="1"/>
  <c r="H26" i="1"/>
  <c r="I26" i="1"/>
  <c r="J26" i="1"/>
  <c r="H27" i="1"/>
  <c r="I27" i="1"/>
  <c r="J27" i="1"/>
  <c r="H28" i="1"/>
  <c r="I28" i="1"/>
  <c r="J28" i="1"/>
  <c r="H29" i="1"/>
  <c r="I29" i="1"/>
  <c r="J29" i="1"/>
  <c r="H30" i="1"/>
  <c r="I30" i="1"/>
  <c r="J30" i="1"/>
  <c r="H31" i="1"/>
  <c r="I31" i="1"/>
  <c r="J31" i="1"/>
  <c r="H83" i="1"/>
  <c r="I83" i="1"/>
  <c r="J83" i="1"/>
  <c r="H84" i="1"/>
  <c r="I84" i="1"/>
  <c r="J84" i="1"/>
  <c r="H118" i="1"/>
  <c r="I118" i="1"/>
  <c r="J118" i="1"/>
  <c r="H90" i="1"/>
  <c r="I90" i="1"/>
  <c r="J90" i="1"/>
  <c r="H124" i="1"/>
  <c r="I124" i="1"/>
  <c r="J124" i="1"/>
  <c r="H59" i="1"/>
  <c r="I59" i="1"/>
  <c r="J59" i="1"/>
  <c r="H119" i="1"/>
  <c r="I119" i="1"/>
  <c r="J119" i="1"/>
  <c r="H82" i="1"/>
  <c r="I82" i="1"/>
  <c r="J82" i="1"/>
  <c r="H34" i="1"/>
  <c r="I34" i="1"/>
  <c r="J34" i="1"/>
  <c r="H55" i="1"/>
  <c r="I55" i="1"/>
  <c r="J55" i="1"/>
  <c r="H79" i="1"/>
  <c r="I79" i="1"/>
  <c r="J79" i="1"/>
  <c r="H110" i="1"/>
  <c r="I110" i="1"/>
  <c r="J110" i="1"/>
  <c r="H32" i="1"/>
  <c r="I32" i="1"/>
  <c r="J32" i="1"/>
  <c r="H36" i="1"/>
  <c r="I36" i="1"/>
  <c r="J36" i="1"/>
  <c r="H68" i="1"/>
  <c r="I68" i="1"/>
  <c r="J68" i="1"/>
  <c r="H56" i="1"/>
  <c r="I56" i="1"/>
  <c r="J56" i="1"/>
  <c r="H39" i="1"/>
  <c r="I39" i="1"/>
  <c r="J39" i="1"/>
  <c r="H40" i="1"/>
  <c r="I40" i="1"/>
  <c r="J40" i="1"/>
  <c r="H47" i="1"/>
  <c r="I47" i="1"/>
  <c r="J47" i="1"/>
  <c r="H48" i="1"/>
  <c r="I48" i="1"/>
  <c r="J48" i="1"/>
  <c r="H80" i="1"/>
  <c r="I80" i="1"/>
  <c r="J80" i="1"/>
  <c r="H81" i="1"/>
  <c r="I81" i="1"/>
  <c r="J81" i="1"/>
  <c r="H41" i="1"/>
  <c r="I41" i="1"/>
  <c r="J41" i="1"/>
  <c r="H42" i="1"/>
  <c r="I42" i="1"/>
  <c r="J42" i="1"/>
  <c r="H49" i="1"/>
  <c r="I49" i="1"/>
  <c r="J49" i="1"/>
  <c r="H50" i="1"/>
  <c r="I50" i="1"/>
  <c r="J50" i="1"/>
  <c r="H87" i="1"/>
  <c r="I87" i="1"/>
  <c r="J87" i="1"/>
  <c r="H85" i="1"/>
  <c r="I85" i="1"/>
  <c r="J85" i="1"/>
  <c r="H93" i="1"/>
  <c r="I93" i="1"/>
  <c r="J93" i="1"/>
  <c r="H88" i="1"/>
  <c r="I88" i="1"/>
  <c r="J88" i="1"/>
  <c r="H43" i="1"/>
  <c r="I43" i="1"/>
  <c r="J43" i="1"/>
  <c r="H44" i="1"/>
  <c r="I44" i="1"/>
  <c r="J44" i="1"/>
  <c r="H51" i="1"/>
  <c r="I51" i="1"/>
  <c r="J51" i="1"/>
  <c r="H52" i="1"/>
  <c r="I52" i="1"/>
  <c r="J52" i="1"/>
  <c r="H95" i="1"/>
  <c r="I95" i="1"/>
  <c r="J95" i="1"/>
  <c r="H96" i="1"/>
  <c r="I96" i="1"/>
  <c r="J96" i="1"/>
  <c r="H86" i="1"/>
  <c r="I86" i="1"/>
  <c r="J86" i="1"/>
  <c r="H121" i="1"/>
  <c r="I121" i="1"/>
  <c r="J121" i="1"/>
  <c r="H57" i="1"/>
  <c r="I57" i="1"/>
  <c r="J57" i="1"/>
  <c r="H60" i="1"/>
  <c r="I60" i="1"/>
  <c r="J60" i="1"/>
  <c r="H89" i="1"/>
  <c r="I89" i="1"/>
  <c r="J89" i="1"/>
  <c r="H120" i="1"/>
  <c r="I120" i="1"/>
  <c r="J120" i="1"/>
  <c r="H71" i="1"/>
  <c r="I71" i="1"/>
  <c r="J71" i="1"/>
  <c r="H115" i="1"/>
  <c r="I115" i="1"/>
  <c r="J115" i="1"/>
  <c r="H65" i="1"/>
  <c r="I65" i="1"/>
  <c r="J65" i="1"/>
  <c r="H66" i="1"/>
  <c r="I66" i="1"/>
  <c r="J66" i="1"/>
  <c r="H72" i="1"/>
  <c r="I72" i="1"/>
  <c r="J72" i="1"/>
  <c r="H69" i="1"/>
  <c r="I69" i="1"/>
  <c r="J69" i="1"/>
  <c r="H92" i="1"/>
  <c r="I92" i="1"/>
  <c r="J92" i="1"/>
  <c r="H91" i="1"/>
  <c r="I91" i="1"/>
  <c r="J91" i="1"/>
  <c r="H117" i="1"/>
  <c r="I117" i="1"/>
  <c r="J117" i="1"/>
  <c r="H114" i="1"/>
  <c r="I114" i="1"/>
  <c r="J114" i="1"/>
  <c r="H64" i="1"/>
  <c r="I64" i="1"/>
  <c r="J64" i="1"/>
  <c r="H73" i="1"/>
  <c r="I73" i="1"/>
  <c r="J73" i="1"/>
  <c r="H75" i="1"/>
  <c r="I75" i="1"/>
  <c r="J75" i="1"/>
  <c r="H78" i="1"/>
  <c r="I78" i="1"/>
  <c r="J78" i="1"/>
  <c r="H77" i="1"/>
  <c r="I77" i="1"/>
  <c r="J77" i="1"/>
  <c r="H76" i="1"/>
  <c r="I76" i="1"/>
  <c r="J76" i="1"/>
  <c r="H94" i="1"/>
  <c r="I94" i="1"/>
  <c r="J94" i="1"/>
  <c r="H101" i="1"/>
  <c r="I101" i="1"/>
  <c r="J101" i="1"/>
  <c r="H108" i="1"/>
  <c r="I108" i="1"/>
  <c r="J108" i="1"/>
  <c r="H67" i="1"/>
  <c r="I67" i="1"/>
  <c r="J67" i="1"/>
  <c r="H116" i="1"/>
  <c r="I116" i="1"/>
  <c r="J116" i="1"/>
  <c r="H35" i="1"/>
  <c r="I35" i="1"/>
  <c r="J35" i="1"/>
  <c r="H38" i="1"/>
  <c r="I38" i="1"/>
  <c r="J38" i="1"/>
  <c r="H61" i="1"/>
  <c r="I61" i="1"/>
  <c r="J61" i="1"/>
  <c r="H70" i="1"/>
  <c r="I70" i="1"/>
  <c r="J70" i="1"/>
  <c r="H100" i="1"/>
  <c r="I100" i="1"/>
  <c r="J100" i="1"/>
  <c r="H37" i="1"/>
  <c r="I37" i="1"/>
  <c r="J37" i="1"/>
  <c r="H45" i="1"/>
  <c r="I45" i="1"/>
  <c r="J45" i="1"/>
  <c r="H46" i="1"/>
  <c r="I46" i="1"/>
  <c r="J46" i="1"/>
  <c r="H97" i="1"/>
  <c r="I97" i="1"/>
  <c r="J97" i="1"/>
  <c r="H98" i="1"/>
  <c r="I98" i="1"/>
  <c r="J98" i="1"/>
  <c r="H99" i="1"/>
  <c r="I99" i="1"/>
  <c r="J99" i="1"/>
  <c r="H109" i="1"/>
  <c r="I109" i="1"/>
  <c r="J109" i="1"/>
  <c r="H53" i="1"/>
  <c r="I53" i="1"/>
  <c r="J53" i="1"/>
  <c r="H103" i="1"/>
  <c r="I103" i="1"/>
  <c r="J103" i="1"/>
  <c r="H54" i="1"/>
  <c r="I54" i="1"/>
  <c r="J54" i="1"/>
  <c r="H125" i="1"/>
  <c r="I125" i="1"/>
  <c r="J125" i="1"/>
  <c r="H126" i="1"/>
  <c r="I126" i="1"/>
  <c r="J126" i="1"/>
  <c r="H112" i="1"/>
  <c r="I112" i="1"/>
  <c r="J112" i="1"/>
  <c r="H104" i="1"/>
  <c r="I104" i="1"/>
  <c r="J104" i="1"/>
  <c r="H33" i="1"/>
  <c r="I33" i="1"/>
  <c r="J33" i="1"/>
  <c r="H63" i="1"/>
  <c r="I63" i="1"/>
  <c r="J63" i="1"/>
  <c r="H62" i="1"/>
  <c r="I62" i="1"/>
  <c r="J62" i="1"/>
  <c r="H74" i="1"/>
  <c r="I74" i="1"/>
  <c r="J74" i="1"/>
  <c r="H58" i="1"/>
  <c r="I58" i="1"/>
  <c r="J58" i="1"/>
  <c r="H111" i="1"/>
  <c r="I111" i="1"/>
  <c r="J111" i="1"/>
  <c r="H107" i="1"/>
  <c r="I107" i="1"/>
  <c r="J107" i="1"/>
  <c r="H105" i="1"/>
  <c r="I105" i="1"/>
  <c r="J105" i="1"/>
  <c r="H102" i="1"/>
  <c r="I102" i="1"/>
  <c r="J102" i="1"/>
  <c r="H123" i="1"/>
  <c r="I123" i="1"/>
  <c r="J123" i="1"/>
  <c r="H106" i="1"/>
  <c r="I106" i="1"/>
  <c r="J106" i="1"/>
  <c r="H113" i="1"/>
  <c r="I113" i="1"/>
  <c r="J113" i="1"/>
  <c r="H122" i="1"/>
  <c r="I122" i="1"/>
  <c r="J122" i="1"/>
  <c r="J4" i="17" l="1"/>
  <c r="M7" i="17" s="1"/>
  <c r="N7" i="17" s="1"/>
  <c r="H6" i="17"/>
  <c r="H4" i="17" s="1"/>
  <c r="M5" i="17" s="1"/>
  <c r="N5" i="17" s="1"/>
  <c r="P12" i="17" s="1"/>
  <c r="P18" i="17" s="1"/>
  <c r="I6" i="17"/>
  <c r="I4" i="17" s="1"/>
  <c r="M6" i="17" s="1"/>
  <c r="N6" i="17" s="1"/>
  <c r="J4" i="15"/>
  <c r="M7" i="15" s="1"/>
  <c r="N7" i="15" s="1"/>
  <c r="H6" i="15"/>
  <c r="H4" i="15" s="1"/>
  <c r="M5" i="15" s="1"/>
  <c r="N5" i="15" s="1"/>
  <c r="P12" i="15" s="1"/>
  <c r="P18" i="15" s="1"/>
  <c r="I6" i="15"/>
  <c r="I4" i="15" s="1"/>
  <c r="M6" i="15" s="1"/>
  <c r="N6" i="15" s="1"/>
  <c r="C4" i="13"/>
  <c r="P11" i="13" s="1"/>
  <c r="R13" i="13" s="1"/>
  <c r="J6" i="13"/>
  <c r="H4" i="13"/>
  <c r="M5" i="13" s="1"/>
  <c r="N5" i="13" s="1"/>
  <c r="P12" i="13" s="1"/>
  <c r="P18" i="13" s="1"/>
  <c r="I6" i="13"/>
  <c r="I4" i="13"/>
  <c r="M6" i="13" s="1"/>
  <c r="J4" i="13"/>
  <c r="M7" i="13" s="1"/>
  <c r="N7" i="13" s="1"/>
  <c r="J4" i="11"/>
  <c r="M7" i="11" s="1"/>
  <c r="C4" i="11"/>
  <c r="P11" i="11" s="1"/>
  <c r="R13" i="11" s="1"/>
  <c r="H6" i="11"/>
  <c r="H4" i="11" s="1"/>
  <c r="M5" i="11" s="1"/>
  <c r="N5" i="11" s="1"/>
  <c r="P12" i="11" s="1"/>
  <c r="P18" i="11" s="1"/>
  <c r="I6" i="11"/>
  <c r="I4" i="11" s="1"/>
  <c r="M6" i="11" s="1"/>
  <c r="N6" i="11" s="1"/>
  <c r="O19" i="10"/>
  <c r="R19" i="10"/>
  <c r="J4" i="1"/>
  <c r="M7" i="1" s="1"/>
  <c r="N7" i="1" s="1"/>
  <c r="I6" i="8"/>
  <c r="I4" i="8" s="1"/>
  <c r="M6" i="8" s="1"/>
  <c r="H6" i="8"/>
  <c r="M5" i="8" s="1"/>
  <c r="C4" i="8"/>
  <c r="J4" i="8"/>
  <c r="M7" i="8" s="1"/>
  <c r="H4" i="1"/>
  <c r="M5" i="1" s="1"/>
  <c r="N5" i="1" s="1"/>
  <c r="I4" i="1"/>
  <c r="M6" i="1" s="1"/>
  <c r="N6" i="1" s="1"/>
  <c r="P12" i="1" l="1"/>
  <c r="P18" i="1" s="1"/>
  <c r="N6" i="13"/>
  <c r="N7" i="11"/>
  <c r="N6" i="8"/>
  <c r="N7" i="8"/>
  <c r="P12" i="8"/>
  <c r="P18" i="8" s="1"/>
</calcChain>
</file>

<file path=xl/sharedStrings.xml><?xml version="1.0" encoding="utf-8"?>
<sst xmlns="http://schemas.openxmlformats.org/spreadsheetml/2006/main" count="2335" uniqueCount="343">
  <si>
    <t>Peso</t>
  </si>
  <si>
    <t>Buque</t>
  </si>
  <si>
    <t>M_Lat</t>
  </si>
  <si>
    <t>D_Lat</t>
  </si>
  <si>
    <t>D_Long</t>
  </si>
  <si>
    <t>D_Vert</t>
  </si>
  <si>
    <t>M_Long</t>
  </si>
  <si>
    <t>M_V</t>
  </si>
  <si>
    <t>General_1</t>
  </si>
  <si>
    <t>General_2</t>
  </si>
  <si>
    <t>General_3</t>
  </si>
  <si>
    <t>General_4</t>
  </si>
  <si>
    <t>General_5</t>
  </si>
  <si>
    <t>General_6</t>
  </si>
  <si>
    <t>General_7</t>
  </si>
  <si>
    <t>General_8</t>
  </si>
  <si>
    <t>General_9</t>
  </si>
  <si>
    <t>General_10</t>
  </si>
  <si>
    <t>General_11</t>
  </si>
  <si>
    <t>General_12</t>
  </si>
  <si>
    <t>Lubricante_1</t>
  </si>
  <si>
    <t>Lubricante_2</t>
  </si>
  <si>
    <t>Lubricante_3</t>
  </si>
  <si>
    <t>Lubricante_4</t>
  </si>
  <si>
    <t>Lubricante_5</t>
  </si>
  <si>
    <t>Lubricante_6</t>
  </si>
  <si>
    <t>Lubricante_7</t>
  </si>
  <si>
    <t>Lubricante_8</t>
  </si>
  <si>
    <t>Químico_2</t>
  </si>
  <si>
    <t>Químico_1</t>
  </si>
  <si>
    <t>Químico_3</t>
  </si>
  <si>
    <t>Químico_4</t>
  </si>
  <si>
    <t>Químico_5</t>
  </si>
  <si>
    <t>Químico_6</t>
  </si>
  <si>
    <t>Químico_7</t>
  </si>
  <si>
    <t>Químico_8</t>
  </si>
  <si>
    <t>Cobre_1</t>
  </si>
  <si>
    <t>Cobre_2</t>
  </si>
  <si>
    <t>Cobre_3</t>
  </si>
  <si>
    <t>Cobre_4</t>
  </si>
  <si>
    <t>Cobre_5</t>
  </si>
  <si>
    <t>Cobre_6</t>
  </si>
  <si>
    <t>Cobre_7</t>
  </si>
  <si>
    <t>Cobre_8</t>
  </si>
  <si>
    <t>Cobre_9</t>
  </si>
  <si>
    <t>Cobre_10</t>
  </si>
  <si>
    <t>Destino</t>
  </si>
  <si>
    <t>Callao</t>
  </si>
  <si>
    <t>Guayaquil</t>
  </si>
  <si>
    <t>Panamá</t>
  </si>
  <si>
    <t>Alimentos_1</t>
  </si>
  <si>
    <t>Alimentos_2</t>
  </si>
  <si>
    <t>Alimentos_3</t>
  </si>
  <si>
    <t>Alimentos_4</t>
  </si>
  <si>
    <t>Alimentos_5</t>
  </si>
  <si>
    <t>Alimentos_6</t>
  </si>
  <si>
    <t>Alimentos_7</t>
  </si>
  <si>
    <t>Alimentos_8</t>
  </si>
  <si>
    <t>POPA</t>
  </si>
  <si>
    <t>A</t>
  </si>
  <si>
    <t>B</t>
  </si>
  <si>
    <t>C</t>
  </si>
  <si>
    <t>D</t>
  </si>
  <si>
    <t>E</t>
  </si>
  <si>
    <t>PROA</t>
  </si>
  <si>
    <t>PLANTA</t>
  </si>
  <si>
    <t>X</t>
  </si>
  <si>
    <t>Y</t>
  </si>
  <si>
    <t>Z</t>
  </si>
  <si>
    <t>W</t>
  </si>
  <si>
    <t>PERFIL</t>
  </si>
  <si>
    <t>F</t>
  </si>
  <si>
    <t>G</t>
  </si>
  <si>
    <t>H</t>
  </si>
  <si>
    <t>ESTRIBOR</t>
  </si>
  <si>
    <t>BABOR</t>
  </si>
  <si>
    <t>Cobre_11</t>
  </si>
  <si>
    <t>Cobre_12</t>
  </si>
  <si>
    <t>Cobre_13</t>
  </si>
  <si>
    <t>Cobre_14</t>
  </si>
  <si>
    <t>Químico_9</t>
  </si>
  <si>
    <t>Químico_10</t>
  </si>
  <si>
    <t>Químico_11</t>
  </si>
  <si>
    <t>Químico_12</t>
  </si>
  <si>
    <t>Químico_13</t>
  </si>
  <si>
    <t>Químico_14</t>
  </si>
  <si>
    <t>Químico_15</t>
  </si>
  <si>
    <t>Químico_16</t>
  </si>
  <si>
    <t>General_13</t>
  </si>
  <si>
    <t>General_14</t>
  </si>
  <si>
    <t>General_15</t>
  </si>
  <si>
    <t>General_16</t>
  </si>
  <si>
    <t>General_17</t>
  </si>
  <si>
    <t>General_18</t>
  </si>
  <si>
    <t>General_19</t>
  </si>
  <si>
    <t>General_20</t>
  </si>
  <si>
    <t>Cartagena</t>
  </si>
  <si>
    <t>Houston</t>
  </si>
  <si>
    <t>Lubricante_9</t>
  </si>
  <si>
    <t>Lubricante_10</t>
  </si>
  <si>
    <t>Lubricante_11</t>
  </si>
  <si>
    <t>Lubricante_12</t>
  </si>
  <si>
    <t>Lubricante_13</t>
  </si>
  <si>
    <t>Lubricante_14</t>
  </si>
  <si>
    <t>Lubricante_15</t>
  </si>
  <si>
    <t>Lubricante_16</t>
  </si>
  <si>
    <t>Alimentos_9</t>
  </si>
  <si>
    <t>Alimentos_10</t>
  </si>
  <si>
    <t>Alimentos_11</t>
  </si>
  <si>
    <t>Alimentos_12</t>
  </si>
  <si>
    <t>Alimentos_13</t>
  </si>
  <si>
    <t>Alimentos_14</t>
  </si>
  <si>
    <t>Alimentos_15</t>
  </si>
  <si>
    <t>Alimentos_16</t>
  </si>
  <si>
    <t>General_21</t>
  </si>
  <si>
    <t>General_22</t>
  </si>
  <si>
    <t>General_23</t>
  </si>
  <si>
    <t>General_24</t>
  </si>
  <si>
    <t>General_25</t>
  </si>
  <si>
    <t>General_26</t>
  </si>
  <si>
    <t>General_27</t>
  </si>
  <si>
    <t>General_28</t>
  </si>
  <si>
    <t>General_29</t>
  </si>
  <si>
    <t>General_30</t>
  </si>
  <si>
    <t>General_31</t>
  </si>
  <si>
    <t>General_32</t>
  </si>
  <si>
    <t>Cobre_15</t>
  </si>
  <si>
    <t>Cobre_16</t>
  </si>
  <si>
    <t>Cobre_17</t>
  </si>
  <si>
    <t>Cobre_18</t>
  </si>
  <si>
    <t>Cobre_19</t>
  </si>
  <si>
    <t>Cobre_20</t>
  </si>
  <si>
    <t>Cobre_21</t>
  </si>
  <si>
    <t>Cobre_22</t>
  </si>
  <si>
    <t>Cobre_23</t>
  </si>
  <si>
    <t>Cobre_24</t>
  </si>
  <si>
    <t>Cobre_25</t>
  </si>
  <si>
    <t>Cobre_26</t>
  </si>
  <si>
    <t>Cobre_27</t>
  </si>
  <si>
    <t>Cobre_28</t>
  </si>
  <si>
    <t>Cobre_29</t>
  </si>
  <si>
    <t>Cobre_30</t>
  </si>
  <si>
    <t>Lubricante_17</t>
  </si>
  <si>
    <t>Lubricante_18</t>
  </si>
  <si>
    <t>Lubricante_19</t>
  </si>
  <si>
    <t>Lubricante_20</t>
  </si>
  <si>
    <t>Lubricante_21</t>
  </si>
  <si>
    <t>Lubricante_22</t>
  </si>
  <si>
    <t>Lubricante_23</t>
  </si>
  <si>
    <t>Lubricante_24</t>
  </si>
  <si>
    <t>Peso máximo por columna</t>
  </si>
  <si>
    <t>Tons</t>
  </si>
  <si>
    <t>mts</t>
  </si>
  <si>
    <t>mt</t>
  </si>
  <si>
    <t>Limitaciones</t>
  </si>
  <si>
    <t>Lastre</t>
  </si>
  <si>
    <t>Lastre peak de proa</t>
  </si>
  <si>
    <t>Químicos y lubricantes deben ir sobre cubierta, posición 4 hacia arriba</t>
  </si>
  <si>
    <t>Químicos no pueden ir adyacentes a lubricantes</t>
  </si>
  <si>
    <t>KG inicial</t>
  </si>
  <si>
    <t>Condiciones previas a la carga:</t>
  </si>
  <si>
    <t>Calado proa</t>
  </si>
  <si>
    <t>Calado popa</t>
  </si>
  <si>
    <t>Pesos     sumas</t>
  </si>
  <si>
    <t>Cuaderna Maestra (desde proa)</t>
  </si>
  <si>
    <t>G longitudinal</t>
  </si>
  <si>
    <t>Líneas segmentadas muestran la ubicación del centro de los contenedores</t>
  </si>
  <si>
    <t>Altura</t>
  </si>
  <si>
    <t>peak de</t>
  </si>
  <si>
    <t>proa</t>
  </si>
  <si>
    <t>Mts. desde la proa</t>
  </si>
  <si>
    <t>Alimentos no pueden ir adyacentes a químicos ni lubricantes</t>
  </si>
  <si>
    <t>TIER 1</t>
  </si>
  <si>
    <t>3 MTS</t>
  </si>
  <si>
    <t>TIER 2</t>
  </si>
  <si>
    <t>6 MTS</t>
  </si>
  <si>
    <t>TIER 3</t>
  </si>
  <si>
    <t>9 MTS</t>
  </si>
  <si>
    <t>TIER 4</t>
  </si>
  <si>
    <t>13 MTS</t>
  </si>
  <si>
    <t>TIER 5</t>
  </si>
  <si>
    <t>TIER 6</t>
  </si>
  <si>
    <t>16 MTS</t>
  </si>
  <si>
    <t>Alimentos_17</t>
  </si>
  <si>
    <t>Alimentos_18</t>
  </si>
  <si>
    <t>19 MTS</t>
  </si>
  <si>
    <t>VCG</t>
  </si>
  <si>
    <t>TCG</t>
  </si>
  <si>
    <t>LCG</t>
  </si>
  <si>
    <t>MtoVert</t>
  </si>
  <si>
    <t>MtoTran</t>
  </si>
  <si>
    <t>MtoLong</t>
  </si>
  <si>
    <t>Lub 8</t>
  </si>
  <si>
    <t>Lub 9</t>
  </si>
  <si>
    <t>Lub 10</t>
  </si>
  <si>
    <t>Lub 11</t>
  </si>
  <si>
    <t>Lub 12</t>
  </si>
  <si>
    <t>Lub 13</t>
  </si>
  <si>
    <t>Lub 14</t>
  </si>
  <si>
    <t>Lub 15</t>
  </si>
  <si>
    <t>Lub 1</t>
  </si>
  <si>
    <t>Lub 2</t>
  </si>
  <si>
    <t>Lub 3</t>
  </si>
  <si>
    <t>Lub 4</t>
  </si>
  <si>
    <t>Lub 5</t>
  </si>
  <si>
    <t>Lub 6</t>
  </si>
  <si>
    <t>Lub 7</t>
  </si>
  <si>
    <t>Cob 1</t>
  </si>
  <si>
    <t>Cob 2</t>
  </si>
  <si>
    <t>Cob 3</t>
  </si>
  <si>
    <t>Cob 4</t>
  </si>
  <si>
    <t>Cob 5</t>
  </si>
  <si>
    <t>Cob 6</t>
  </si>
  <si>
    <t>Cob 7</t>
  </si>
  <si>
    <t>Cob 8</t>
  </si>
  <si>
    <t>Cob 9</t>
  </si>
  <si>
    <t>Cob 16</t>
  </si>
  <si>
    <t>Cob 17</t>
  </si>
  <si>
    <t>Cob 10</t>
  </si>
  <si>
    <t>Cob 11</t>
  </si>
  <si>
    <t>Cob 12</t>
  </si>
  <si>
    <t>Cob 13</t>
  </si>
  <si>
    <t>Cob 14</t>
  </si>
  <si>
    <t>Cob 15</t>
  </si>
  <si>
    <t>Cob 18</t>
  </si>
  <si>
    <t>Cob 19</t>
  </si>
  <si>
    <t>Cob 20</t>
  </si>
  <si>
    <t>Cob 21</t>
  </si>
  <si>
    <t>Cob 22</t>
  </si>
  <si>
    <t>Cob 23</t>
  </si>
  <si>
    <t>Cob 24</t>
  </si>
  <si>
    <t>Cob 25</t>
  </si>
  <si>
    <t>Cob 26</t>
  </si>
  <si>
    <t>Cob 27</t>
  </si>
  <si>
    <t>Cob 28</t>
  </si>
  <si>
    <t>Cob 29</t>
  </si>
  <si>
    <t>Cob 30</t>
  </si>
  <si>
    <t>Gral 25</t>
  </si>
  <si>
    <t>Gral 32</t>
  </si>
  <si>
    <t>Gral 21</t>
  </si>
  <si>
    <t>Gral 22</t>
  </si>
  <si>
    <t>Gral 23</t>
  </si>
  <si>
    <t>Gral 24</t>
  </si>
  <si>
    <t>Gral 26</t>
  </si>
  <si>
    <t>Gral 27</t>
  </si>
  <si>
    <t>Gral 28</t>
  </si>
  <si>
    <t>Gral 29</t>
  </si>
  <si>
    <t>Gral 30</t>
  </si>
  <si>
    <t>Gral 31</t>
  </si>
  <si>
    <t>Quím 16</t>
  </si>
  <si>
    <t>Quím 15</t>
  </si>
  <si>
    <t>Quím 13</t>
  </si>
  <si>
    <t>Quím 14</t>
  </si>
  <si>
    <t>Lub 16</t>
  </si>
  <si>
    <t>Alim 13</t>
  </si>
  <si>
    <t>Alim 8</t>
  </si>
  <si>
    <t>Alim 15</t>
  </si>
  <si>
    <t>Alim 11</t>
  </si>
  <si>
    <t>Alim 7</t>
  </si>
  <si>
    <t>Alim 3</t>
  </si>
  <si>
    <t>Alim 17</t>
  </si>
  <si>
    <t>Alim 12</t>
  </si>
  <si>
    <t>Alim 16</t>
  </si>
  <si>
    <t>Alim 18</t>
  </si>
  <si>
    <t>Alim 2</t>
  </si>
  <si>
    <t>Alim 1</t>
  </si>
  <si>
    <t>Alim 5</t>
  </si>
  <si>
    <t>Alim 6</t>
  </si>
  <si>
    <t>Alim 4</t>
  </si>
  <si>
    <t>Alim 10</t>
  </si>
  <si>
    <t>Alim 14</t>
  </si>
  <si>
    <t>Alim 9</t>
  </si>
  <si>
    <t>Gral 15</t>
  </si>
  <si>
    <t>Gral 20</t>
  </si>
  <si>
    <t>Gral 16</t>
  </si>
  <si>
    <t>Gral 14</t>
  </si>
  <si>
    <t>Gral 17</t>
  </si>
  <si>
    <t>Gral 18</t>
  </si>
  <si>
    <t>Gral 19</t>
  </si>
  <si>
    <t>Quím 9</t>
  </si>
  <si>
    <t>Quím 12</t>
  </si>
  <si>
    <t>Quím 10</t>
  </si>
  <si>
    <t>Quím 8</t>
  </si>
  <si>
    <t>Quím 7</t>
  </si>
  <si>
    <t>Quím 6</t>
  </si>
  <si>
    <t>Quím 11</t>
  </si>
  <si>
    <t>Gral 7</t>
  </si>
  <si>
    <t>Gral 8</t>
  </si>
  <si>
    <t>Gral 11</t>
  </si>
  <si>
    <t>Gral 13</t>
  </si>
  <si>
    <t>Gral 5</t>
  </si>
  <si>
    <t>Gral 10</t>
  </si>
  <si>
    <t>Gral 6</t>
  </si>
  <si>
    <t>Gral 9</t>
  </si>
  <si>
    <t>Gral 12</t>
  </si>
  <si>
    <t>Quím 4</t>
  </si>
  <si>
    <t>Quím 5</t>
  </si>
  <si>
    <t>Quím 3</t>
  </si>
  <si>
    <t>Quím 2</t>
  </si>
  <si>
    <t>Quím 1</t>
  </si>
  <si>
    <t>Lub 17</t>
  </si>
  <si>
    <t>Lub 18</t>
  </si>
  <si>
    <t>Lub 19</t>
  </si>
  <si>
    <t>Lub 20</t>
  </si>
  <si>
    <t>Lub 21</t>
  </si>
  <si>
    <t>Lub 22</t>
  </si>
  <si>
    <t>Lub 23</t>
  </si>
  <si>
    <t>Lub 24</t>
  </si>
  <si>
    <t>Gral 3</t>
  </si>
  <si>
    <t>Gral 2</t>
  </si>
  <si>
    <t>Gral 4</t>
  </si>
  <si>
    <t>Gral 1</t>
  </si>
  <si>
    <t>KG Actual</t>
  </si>
  <si>
    <t>Desp Liv</t>
  </si>
  <si>
    <t>Desp c/Carg</t>
  </si>
  <si>
    <t>Suma Mtos</t>
  </si>
  <si>
    <t>Cálculo</t>
  </si>
  <si>
    <t>Pos Long CG</t>
  </si>
  <si>
    <t>Pos Vert CG</t>
  </si>
  <si>
    <t>Pos Tran CG</t>
  </si>
  <si>
    <t>KM inicial</t>
  </si>
  <si>
    <t>GM inicial</t>
  </si>
  <si>
    <t>Calado final</t>
  </si>
  <si>
    <t>Calado inic</t>
  </si>
  <si>
    <t>KM final</t>
  </si>
  <si>
    <t>KM tabla</t>
  </si>
  <si>
    <t>1cm</t>
  </si>
  <si>
    <t>KM tabla cm</t>
  </si>
  <si>
    <t>GM CALLAO</t>
  </si>
  <si>
    <t>Tabla con</t>
  </si>
  <si>
    <t>1cm =</t>
  </si>
  <si>
    <t>GM PAN</t>
  </si>
  <si>
    <t>GM CAR</t>
  </si>
  <si>
    <t>GM HOU</t>
  </si>
  <si>
    <t>GM GYQ</t>
  </si>
  <si>
    <t>GM VAL</t>
  </si>
  <si>
    <t>En tabla con</t>
  </si>
  <si>
    <t>CALLAO</t>
  </si>
  <si>
    <t>VALP</t>
  </si>
  <si>
    <t>CART</t>
  </si>
  <si>
    <t>HOUSTON</t>
  </si>
  <si>
    <t>PANAMA</t>
  </si>
  <si>
    <t>GUAYAQ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</si>
</sst>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/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double">
        <color indexed="64"/>
      </bottom>
      <diagonal/>
    </border>
    <border>
      <left style="thick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ck">
        <color indexed="64"/>
      </bottom>
      <diagonal/>
    </border>
    <border>
      <left style="double">
        <color indexed="64"/>
      </left>
      <right style="thick">
        <color indexed="64"/>
      </right>
      <top style="double">
        <color indexed="64"/>
      </top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3" xfId="0" applyFont="1" applyBorder="1" applyAlignment="1">
      <alignment horizontal="center"/>
    </xf>
    <xf numFmtId="0" fontId="1" fillId="0" borderId="22" xfId="0" applyFont="1" applyBorder="1" applyAlignment="1">
      <alignment horizontal="center" vertical="top"/>
    </xf>
    <xf numFmtId="0" fontId="0" fillId="0" borderId="24" xfId="0" applyBorder="1"/>
    <xf numFmtId="0" fontId="0" fillId="0" borderId="0" xfId="0" applyBorder="1"/>
    <xf numFmtId="0" fontId="0" fillId="0" borderId="25" xfId="0" applyBorder="1"/>
    <xf numFmtId="0" fontId="0" fillId="0" borderId="1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2" borderId="1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2" xfId="0" applyFill="1" applyBorder="1"/>
    <xf numFmtId="0" fontId="0" fillId="2" borderId="4" xfId="0" applyFill="1" applyBorder="1"/>
    <xf numFmtId="0" fontId="0" fillId="2" borderId="13" xfId="0" applyFill="1" applyBorder="1"/>
    <xf numFmtId="0" fontId="0" fillId="2" borderId="9" xfId="0" applyFill="1" applyBorder="1"/>
    <xf numFmtId="0" fontId="0" fillId="3" borderId="4" xfId="0" applyFill="1" applyBorder="1"/>
    <xf numFmtId="0" fontId="0" fillId="3" borderId="9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1" xfId="0" applyFill="1" applyBorder="1"/>
    <xf numFmtId="0" fontId="0" fillId="4" borderId="12" xfId="0" applyFill="1" applyBorder="1"/>
    <xf numFmtId="0" fontId="0" fillId="4" borderId="4" xfId="0" applyFill="1" applyBorder="1"/>
    <xf numFmtId="0" fontId="0" fillId="4" borderId="6" xfId="0" applyFill="1" applyBorder="1"/>
    <xf numFmtId="0" fontId="0" fillId="4" borderId="9" xfId="0" applyFill="1" applyBorder="1"/>
    <xf numFmtId="0" fontId="0" fillId="4" borderId="1" xfId="0" applyFill="1" applyBorder="1"/>
    <xf numFmtId="0" fontId="0" fillId="5" borderId="5" xfId="0" applyFill="1" applyBorder="1"/>
    <xf numFmtId="0" fontId="0" fillId="5" borderId="12" xfId="0" applyFill="1" applyBorder="1"/>
    <xf numFmtId="0" fontId="0" fillId="5" borderId="13" xfId="0" applyFill="1" applyBorder="1"/>
    <xf numFmtId="0" fontId="0" fillId="5" borderId="1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4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" xfId="0" applyFill="1" applyBorder="1"/>
    <xf numFmtId="0" fontId="0" fillId="4" borderId="7" xfId="0" applyFill="1" applyBorder="1"/>
    <xf numFmtId="0" fontId="0" fillId="4" borderId="10" xfId="0" applyFill="1" applyBorder="1"/>
    <xf numFmtId="0" fontId="0" fillId="5" borderId="6" xfId="0" applyFill="1" applyBorder="1"/>
    <xf numFmtId="0" fontId="0" fillId="5" borderId="4" xfId="0" applyFill="1" applyBorder="1"/>
    <xf numFmtId="0" fontId="0" fillId="5" borderId="9" xfId="0" applyFill="1" applyBorder="1"/>
    <xf numFmtId="0" fontId="0" fillId="0" borderId="26" xfId="0" applyFill="1" applyBorder="1" applyAlignment="1">
      <alignment horizontal="center"/>
    </xf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27" xfId="0" applyBorder="1"/>
    <xf numFmtId="165" fontId="0" fillId="0" borderId="27" xfId="0" applyNumberFormat="1" applyBorder="1"/>
    <xf numFmtId="0" fontId="0" fillId="0" borderId="32" xfId="0" applyBorder="1"/>
    <xf numFmtId="164" fontId="0" fillId="0" borderId="33" xfId="0" applyNumberFormat="1" applyBorder="1"/>
    <xf numFmtId="0" fontId="3" fillId="7" borderId="32" xfId="0" applyFont="1" applyFill="1" applyBorder="1"/>
    <xf numFmtId="165" fontId="3" fillId="7" borderId="33" xfId="0" applyNumberFormat="1" applyFont="1" applyFill="1" applyBorder="1"/>
    <xf numFmtId="166" fontId="0" fillId="7" borderId="27" xfId="0" applyNumberFormat="1" applyFill="1" applyBorder="1"/>
    <xf numFmtId="166" fontId="3" fillId="7" borderId="27" xfId="0" applyNumberFormat="1" applyFont="1" applyFill="1" applyBorder="1"/>
    <xf numFmtId="164" fontId="0" fillId="0" borderId="34" xfId="0" applyNumberFormat="1" applyBorder="1"/>
    <xf numFmtId="0" fontId="3" fillId="7" borderId="33" xfId="0" applyFont="1" applyFill="1" applyBorder="1"/>
    <xf numFmtId="0" fontId="0" fillId="7" borderId="33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294821</xdr:colOff>
      <xdr:row>17</xdr:row>
      <xdr:rowOff>86591</xdr:rowOff>
    </xdr:from>
    <xdr:to>
      <xdr:col>13</xdr:col>
      <xdr:colOff>90714</xdr:colOff>
      <xdr:row>21</xdr:row>
      <xdr:rowOff>180975</xdr:rowOff>
    </xdr:to>
    <xdr:sp macro="" textlink="">
      <xdr:nvSpPr>
        <xdr:cNvPr id="3" name="2 Forma libre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94821" y="3420341"/>
          <a:ext cx="6775120" cy="839066"/>
        </a:xfrm>
        <a:custGeom>
          <a:avLst/>
          <a:gdLst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152400 h 942975"/>
            <a:gd name="connsiteX14" fmla="*/ 5581650 w 5600700"/>
            <a:gd name="connsiteY14" fmla="*/ 0 h 942975"/>
            <a:gd name="connsiteX0" fmla="*/ 5581650 w 5600700"/>
            <a:gd name="connsiteY0" fmla="*/ 0 h 942975"/>
            <a:gd name="connsiteX1" fmla="*/ 5467350 w 5600700"/>
            <a:gd name="connsiteY1" fmla="*/ 314325 h 942975"/>
            <a:gd name="connsiteX2" fmla="*/ 5438775 w 5600700"/>
            <a:gd name="connsiteY2" fmla="*/ 533400 h 942975"/>
            <a:gd name="connsiteX3" fmla="*/ 5572125 w 5600700"/>
            <a:gd name="connsiteY3" fmla="*/ 638175 h 942975"/>
            <a:gd name="connsiteX4" fmla="*/ 5600700 w 5600700"/>
            <a:gd name="connsiteY4" fmla="*/ 752475 h 942975"/>
            <a:gd name="connsiteX5" fmla="*/ 5581650 w 5600700"/>
            <a:gd name="connsiteY5" fmla="*/ 876300 h 942975"/>
            <a:gd name="connsiteX6" fmla="*/ 5448300 w 5600700"/>
            <a:gd name="connsiteY6" fmla="*/ 923925 h 942975"/>
            <a:gd name="connsiteX7" fmla="*/ 5267325 w 5600700"/>
            <a:gd name="connsiteY7" fmla="*/ 942975 h 942975"/>
            <a:gd name="connsiteX8" fmla="*/ 809625 w 5600700"/>
            <a:gd name="connsiteY8" fmla="*/ 942975 h 942975"/>
            <a:gd name="connsiteX9" fmla="*/ 676275 w 5600700"/>
            <a:gd name="connsiteY9" fmla="*/ 800100 h 942975"/>
            <a:gd name="connsiteX10" fmla="*/ 561975 w 5600700"/>
            <a:gd name="connsiteY10" fmla="*/ 714375 h 942975"/>
            <a:gd name="connsiteX11" fmla="*/ 371475 w 5600700"/>
            <a:gd name="connsiteY11" fmla="*/ 647700 h 942975"/>
            <a:gd name="connsiteX12" fmla="*/ 76200 w 5600700"/>
            <a:gd name="connsiteY12" fmla="*/ 619125 h 942975"/>
            <a:gd name="connsiteX13" fmla="*/ 0 w 5600700"/>
            <a:gd name="connsiteY13" fmla="*/ 9525 h 942975"/>
            <a:gd name="connsiteX14" fmla="*/ 5581650 w 5600700"/>
            <a:gd name="connsiteY14" fmla="*/ 0 h 942975"/>
            <a:gd name="connsiteX0" fmla="*/ 5638800 w 5638800"/>
            <a:gd name="connsiteY0" fmla="*/ 0 h 942975"/>
            <a:gd name="connsiteX1" fmla="*/ 5467350 w 5638800"/>
            <a:gd name="connsiteY1" fmla="*/ 3143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76200 w 5638800"/>
            <a:gd name="connsiteY12" fmla="*/ 619125 h 942975"/>
            <a:gd name="connsiteX13" fmla="*/ 0 w 5638800"/>
            <a:gd name="connsiteY13" fmla="*/ 9525 h 942975"/>
            <a:gd name="connsiteX14" fmla="*/ 5638800 w 5638800"/>
            <a:gd name="connsiteY14" fmla="*/ 0 h 942975"/>
            <a:gd name="connsiteX0" fmla="*/ 5638800 w 5638800"/>
            <a:gd name="connsiteY0" fmla="*/ 0 h 942975"/>
            <a:gd name="connsiteX1" fmla="*/ 5438775 w 5638800"/>
            <a:gd name="connsiteY1" fmla="*/ 352425 h 942975"/>
            <a:gd name="connsiteX2" fmla="*/ 5438775 w 5638800"/>
            <a:gd name="connsiteY2" fmla="*/ 533400 h 942975"/>
            <a:gd name="connsiteX3" fmla="*/ 5572125 w 5638800"/>
            <a:gd name="connsiteY3" fmla="*/ 638175 h 942975"/>
            <a:gd name="connsiteX4" fmla="*/ 5600700 w 5638800"/>
            <a:gd name="connsiteY4" fmla="*/ 752475 h 942975"/>
            <a:gd name="connsiteX5" fmla="*/ 5581650 w 5638800"/>
            <a:gd name="connsiteY5" fmla="*/ 876300 h 942975"/>
            <a:gd name="connsiteX6" fmla="*/ 5448300 w 5638800"/>
            <a:gd name="connsiteY6" fmla="*/ 923925 h 942975"/>
            <a:gd name="connsiteX7" fmla="*/ 5267325 w 5638800"/>
            <a:gd name="connsiteY7" fmla="*/ 942975 h 942975"/>
            <a:gd name="connsiteX8" fmla="*/ 809625 w 5638800"/>
            <a:gd name="connsiteY8" fmla="*/ 942975 h 942975"/>
            <a:gd name="connsiteX9" fmla="*/ 676275 w 5638800"/>
            <a:gd name="connsiteY9" fmla="*/ 800100 h 942975"/>
            <a:gd name="connsiteX10" fmla="*/ 561975 w 5638800"/>
            <a:gd name="connsiteY10" fmla="*/ 714375 h 942975"/>
            <a:gd name="connsiteX11" fmla="*/ 371475 w 5638800"/>
            <a:gd name="connsiteY11" fmla="*/ 647700 h 942975"/>
            <a:gd name="connsiteX12" fmla="*/ 66675 w 5638800"/>
            <a:gd name="connsiteY12" fmla="*/ 571500 h 942975"/>
            <a:gd name="connsiteX13" fmla="*/ 0 w 5638800"/>
            <a:gd name="connsiteY13" fmla="*/ 9525 h 942975"/>
            <a:gd name="connsiteX14" fmla="*/ 5638800 w 5638800"/>
            <a:gd name="connsiteY14" fmla="*/ 0 h 94297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  <a:cxn ang="0">
              <a:pos x="connsiteX9" y="connsiteY9"/>
            </a:cxn>
            <a:cxn ang="0">
              <a:pos x="connsiteX10" y="connsiteY10"/>
            </a:cxn>
            <a:cxn ang="0">
              <a:pos x="connsiteX11" y="connsiteY11"/>
            </a:cxn>
            <a:cxn ang="0">
              <a:pos x="connsiteX12" y="connsiteY12"/>
            </a:cxn>
            <a:cxn ang="0">
              <a:pos x="connsiteX13" y="connsiteY13"/>
            </a:cxn>
            <a:cxn ang="0">
              <a:pos x="connsiteX14" y="connsiteY14"/>
            </a:cxn>
          </a:cxnLst>
          <a:rect l="l" t="t" r="r" b="b"/>
          <a:pathLst>
            <a:path w="5638800" h="942975">
              <a:moveTo>
                <a:pt x="5638800" y="0"/>
              </a:moveTo>
              <a:lnTo>
                <a:pt x="5438775" y="352425"/>
              </a:lnTo>
              <a:cubicBezTo>
                <a:pt x="5410200" y="412750"/>
                <a:pt x="5438775" y="473075"/>
                <a:pt x="5438775" y="533400"/>
              </a:cubicBezTo>
              <a:lnTo>
                <a:pt x="5572125" y="638175"/>
              </a:lnTo>
              <a:lnTo>
                <a:pt x="5600700" y="752475"/>
              </a:lnTo>
              <a:lnTo>
                <a:pt x="5581650" y="876300"/>
              </a:lnTo>
              <a:lnTo>
                <a:pt x="5448300" y="923925"/>
              </a:lnTo>
              <a:lnTo>
                <a:pt x="5267325" y="942975"/>
              </a:lnTo>
              <a:lnTo>
                <a:pt x="809625" y="942975"/>
              </a:lnTo>
              <a:lnTo>
                <a:pt x="676275" y="800100"/>
              </a:lnTo>
              <a:lnTo>
                <a:pt x="561975" y="714375"/>
              </a:lnTo>
              <a:lnTo>
                <a:pt x="371475" y="647700"/>
              </a:lnTo>
              <a:lnTo>
                <a:pt x="66675" y="571500"/>
              </a:lnTo>
              <a:lnTo>
                <a:pt x="0" y="9525"/>
              </a:lnTo>
              <a:lnTo>
                <a:pt x="5638800" y="0"/>
              </a:lnTo>
              <a:close/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489654</xdr:colOff>
      <xdr:row>12</xdr:row>
      <xdr:rowOff>12122</xdr:rowOff>
    </xdr:from>
    <xdr:to>
      <xdr:col>3</xdr:col>
      <xdr:colOff>382734</xdr:colOff>
      <xdr:row>17</xdr:row>
      <xdr:rowOff>69272</xdr:rowOff>
    </xdr:to>
    <xdr:sp macro="" textlink="">
      <xdr:nvSpPr>
        <xdr:cNvPr id="4" name="3 Forma libre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853336" y="2350077"/>
          <a:ext cx="984125" cy="1052945"/>
        </a:xfrm>
        <a:custGeom>
          <a:avLst/>
          <a:gdLst>
            <a:gd name="connsiteX0" fmla="*/ 0 w 628650"/>
            <a:gd name="connsiteY0" fmla="*/ 762000 h 762000"/>
            <a:gd name="connsiteX1" fmla="*/ 66675 w 628650"/>
            <a:gd name="connsiteY1" fmla="*/ 180975 h 762000"/>
            <a:gd name="connsiteX2" fmla="*/ 219075 w 628650"/>
            <a:gd name="connsiteY2" fmla="*/ 180975 h 762000"/>
            <a:gd name="connsiteX3" fmla="*/ 247650 w 628650"/>
            <a:gd name="connsiteY3" fmla="*/ 9525 h 762000"/>
            <a:gd name="connsiteX4" fmla="*/ 476250 w 628650"/>
            <a:gd name="connsiteY4" fmla="*/ 0 h 762000"/>
            <a:gd name="connsiteX5" fmla="*/ 542925 w 628650"/>
            <a:gd name="connsiteY5" fmla="*/ 200025 h 762000"/>
            <a:gd name="connsiteX6" fmla="*/ 628650 w 628650"/>
            <a:gd name="connsiteY6" fmla="*/ 219075 h 762000"/>
            <a:gd name="connsiteX7" fmla="*/ 609600 w 628650"/>
            <a:gd name="connsiteY7" fmla="*/ 752475 h 762000"/>
            <a:gd name="connsiteX8" fmla="*/ 0 w 628650"/>
            <a:gd name="connsiteY8" fmla="*/ 762000 h 762000"/>
            <a:gd name="connsiteX0" fmla="*/ 0 w 666750"/>
            <a:gd name="connsiteY0" fmla="*/ 781050 h 781050"/>
            <a:gd name="connsiteX1" fmla="*/ 104775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57175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781050 h 781050"/>
            <a:gd name="connsiteX1" fmla="*/ 38100 w 666750"/>
            <a:gd name="connsiteY1" fmla="*/ 180975 h 781050"/>
            <a:gd name="connsiteX2" fmla="*/ 209550 w 666750"/>
            <a:gd name="connsiteY2" fmla="*/ 180975 h 781050"/>
            <a:gd name="connsiteX3" fmla="*/ 285750 w 666750"/>
            <a:gd name="connsiteY3" fmla="*/ 9525 h 781050"/>
            <a:gd name="connsiteX4" fmla="*/ 514350 w 666750"/>
            <a:gd name="connsiteY4" fmla="*/ 0 h 781050"/>
            <a:gd name="connsiteX5" fmla="*/ 581025 w 666750"/>
            <a:gd name="connsiteY5" fmla="*/ 200025 h 781050"/>
            <a:gd name="connsiteX6" fmla="*/ 666750 w 666750"/>
            <a:gd name="connsiteY6" fmla="*/ 219075 h 781050"/>
            <a:gd name="connsiteX7" fmla="*/ 647700 w 666750"/>
            <a:gd name="connsiteY7" fmla="*/ 752475 h 781050"/>
            <a:gd name="connsiteX8" fmla="*/ 0 w 666750"/>
            <a:gd name="connsiteY8" fmla="*/ 781050 h 7810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514350 w 666750"/>
            <a:gd name="connsiteY4" fmla="*/ 38100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58102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66750"/>
            <a:gd name="connsiteY0" fmla="*/ 819150 h 819150"/>
            <a:gd name="connsiteX1" fmla="*/ 38100 w 666750"/>
            <a:gd name="connsiteY1" fmla="*/ 219075 h 819150"/>
            <a:gd name="connsiteX2" fmla="*/ 209550 w 666750"/>
            <a:gd name="connsiteY2" fmla="*/ 219075 h 819150"/>
            <a:gd name="connsiteX3" fmla="*/ 238125 w 666750"/>
            <a:gd name="connsiteY3" fmla="*/ 0 h 819150"/>
            <a:gd name="connsiteX4" fmla="*/ 447675 w 666750"/>
            <a:gd name="connsiteY4" fmla="*/ 9525 h 819150"/>
            <a:gd name="connsiteX5" fmla="*/ 485775 w 666750"/>
            <a:gd name="connsiteY5" fmla="*/ 238125 h 819150"/>
            <a:gd name="connsiteX6" fmla="*/ 666750 w 666750"/>
            <a:gd name="connsiteY6" fmla="*/ 257175 h 819150"/>
            <a:gd name="connsiteX7" fmla="*/ 647700 w 666750"/>
            <a:gd name="connsiteY7" fmla="*/ 790575 h 819150"/>
            <a:gd name="connsiteX8" fmla="*/ 0 w 666750"/>
            <a:gd name="connsiteY8" fmla="*/ 819150 h 819150"/>
            <a:gd name="connsiteX0" fmla="*/ 0 w 647700"/>
            <a:gd name="connsiteY0" fmla="*/ 819150 h 819150"/>
            <a:gd name="connsiteX1" fmla="*/ 38100 w 647700"/>
            <a:gd name="connsiteY1" fmla="*/ 219075 h 819150"/>
            <a:gd name="connsiteX2" fmla="*/ 209550 w 647700"/>
            <a:gd name="connsiteY2" fmla="*/ 219075 h 819150"/>
            <a:gd name="connsiteX3" fmla="*/ 238125 w 647700"/>
            <a:gd name="connsiteY3" fmla="*/ 0 h 819150"/>
            <a:gd name="connsiteX4" fmla="*/ 447675 w 647700"/>
            <a:gd name="connsiteY4" fmla="*/ 9525 h 819150"/>
            <a:gd name="connsiteX5" fmla="*/ 485775 w 647700"/>
            <a:gd name="connsiteY5" fmla="*/ 238125 h 819150"/>
            <a:gd name="connsiteX6" fmla="*/ 619125 w 647700"/>
            <a:gd name="connsiteY6" fmla="*/ 257175 h 819150"/>
            <a:gd name="connsiteX7" fmla="*/ 647700 w 647700"/>
            <a:gd name="connsiteY7" fmla="*/ 790575 h 819150"/>
            <a:gd name="connsiteX8" fmla="*/ 0 w 647700"/>
            <a:gd name="connsiteY8" fmla="*/ 819150 h 819150"/>
            <a:gd name="connsiteX0" fmla="*/ 0 w 647700"/>
            <a:gd name="connsiteY0" fmla="*/ 838200 h 838200"/>
            <a:gd name="connsiteX1" fmla="*/ 38100 w 647700"/>
            <a:gd name="connsiteY1" fmla="*/ 238125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09625 h 838200"/>
            <a:gd name="connsiteX8" fmla="*/ 0 w 647700"/>
            <a:gd name="connsiteY8" fmla="*/ 838200 h 838200"/>
            <a:gd name="connsiteX0" fmla="*/ 0 w 647700"/>
            <a:gd name="connsiteY0" fmla="*/ 838200 h 838200"/>
            <a:gd name="connsiteX1" fmla="*/ 38100 w 647700"/>
            <a:gd name="connsiteY1" fmla="*/ 266700 h 838200"/>
            <a:gd name="connsiteX2" fmla="*/ 209550 w 647700"/>
            <a:gd name="connsiteY2" fmla="*/ 238125 h 838200"/>
            <a:gd name="connsiteX3" fmla="*/ 238125 w 647700"/>
            <a:gd name="connsiteY3" fmla="*/ 19050 h 838200"/>
            <a:gd name="connsiteX4" fmla="*/ 457200 w 647700"/>
            <a:gd name="connsiteY4" fmla="*/ 0 h 838200"/>
            <a:gd name="connsiteX5" fmla="*/ 485775 w 647700"/>
            <a:gd name="connsiteY5" fmla="*/ 257175 h 838200"/>
            <a:gd name="connsiteX6" fmla="*/ 619125 w 647700"/>
            <a:gd name="connsiteY6" fmla="*/ 276225 h 838200"/>
            <a:gd name="connsiteX7" fmla="*/ 647700 w 647700"/>
            <a:gd name="connsiteY7" fmla="*/ 837491 h 838200"/>
            <a:gd name="connsiteX8" fmla="*/ 0 w 647700"/>
            <a:gd name="connsiteY8" fmla="*/ 838200 h 83820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  <a:cxn ang="0">
              <a:pos x="connsiteX5" y="connsiteY5"/>
            </a:cxn>
            <a:cxn ang="0">
              <a:pos x="connsiteX6" y="connsiteY6"/>
            </a:cxn>
            <a:cxn ang="0">
              <a:pos x="connsiteX7" y="connsiteY7"/>
            </a:cxn>
            <a:cxn ang="0">
              <a:pos x="connsiteX8" y="connsiteY8"/>
            </a:cxn>
          </a:cxnLst>
          <a:rect l="l" t="t" r="r" b="b"/>
          <a:pathLst>
            <a:path w="647700" h="838200">
              <a:moveTo>
                <a:pt x="0" y="838200"/>
              </a:moveTo>
              <a:lnTo>
                <a:pt x="38100" y="266700"/>
              </a:lnTo>
              <a:lnTo>
                <a:pt x="209550" y="238125"/>
              </a:lnTo>
              <a:lnTo>
                <a:pt x="238125" y="19050"/>
              </a:lnTo>
              <a:lnTo>
                <a:pt x="457200" y="0"/>
              </a:lnTo>
              <a:lnTo>
                <a:pt x="485775" y="257175"/>
              </a:lnTo>
              <a:lnTo>
                <a:pt x="619125" y="276225"/>
              </a:lnTo>
              <a:lnTo>
                <a:pt x="647700" y="837491"/>
              </a:lnTo>
              <a:lnTo>
                <a:pt x="0" y="838200"/>
              </a:lnTo>
              <a:close/>
            </a:path>
          </a:pathLst>
        </a:cu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6</xdr:col>
      <xdr:colOff>385538</xdr:colOff>
      <xdr:row>20</xdr:row>
      <xdr:rowOff>191365</xdr:rowOff>
    </xdr:from>
    <xdr:to>
      <xdr:col>7</xdr:col>
      <xdr:colOff>139013</xdr:colOff>
      <xdr:row>21</xdr:row>
      <xdr:rowOff>144865</xdr:rowOff>
    </xdr:to>
    <xdr:grpSp>
      <xdr:nvGrpSpPr>
        <xdr:cNvPr id="8" name="7 Grupo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GrpSpPr/>
      </xdr:nvGrpSpPr>
      <xdr:grpSpPr>
        <a:xfrm>
          <a:off x="3571347" y="3928408"/>
          <a:ext cx="329028" cy="148053"/>
          <a:chOff x="2688981" y="1590675"/>
          <a:chExt cx="306657" cy="144000"/>
        </a:xfrm>
      </xdr:grpSpPr>
      <xdr:sp macro="" textlink="">
        <xdr:nvSpPr>
          <xdr:cNvPr id="5" name="4 Elipse">
            <a:extLst>
              <a:ext uri="{FF2B5EF4-FFF2-40B4-BE49-F238E27FC236}">
                <a16:creationId xmlns:a16="http://schemas.microsoft.com/office/drawing/2014/main" id="{00000000-0008-0000-0300-000005000000}"/>
              </a:ext>
            </a:extLst>
          </xdr:cNvPr>
          <xdr:cNvSpPr/>
        </xdr:nvSpPr>
        <xdr:spPr>
          <a:xfrm>
            <a:off x="2775438" y="1590675"/>
            <a:ext cx="144000" cy="142875"/>
          </a:xfrm>
          <a:prstGeom prst="ellipse">
            <a:avLst/>
          </a:prstGeom>
          <a:noFill/>
          <a:ln w="127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6" name="5 Arco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SpPr/>
        </xdr:nvSpPr>
        <xdr:spPr>
          <a:xfrm>
            <a:off x="2688981" y="1590675"/>
            <a:ext cx="144732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  <xdr:sp macro="" textlink="">
        <xdr:nvSpPr>
          <xdr:cNvPr id="7" name="6 Arco">
            <a:extLst>
              <a:ext uri="{FF2B5EF4-FFF2-40B4-BE49-F238E27FC236}">
                <a16:creationId xmlns:a16="http://schemas.microsoft.com/office/drawing/2014/main" id="{00000000-0008-0000-0300-000007000000}"/>
              </a:ext>
            </a:extLst>
          </xdr:cNvPr>
          <xdr:cNvSpPr/>
        </xdr:nvSpPr>
        <xdr:spPr>
          <a:xfrm flipH="1">
            <a:off x="2851638" y="1590675"/>
            <a:ext cx="144000" cy="144000"/>
          </a:xfrm>
          <a:prstGeom prst="arc">
            <a:avLst>
              <a:gd name="adj1" fmla="val 16200000"/>
              <a:gd name="adj2" fmla="val 5678128"/>
            </a:avLst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  <xdr:txBody>
          <a:bodyPr vertOverflow="clip" horzOverflow="clip" rtlCol="0" anchor="t"/>
          <a:lstStyle/>
          <a:p>
            <a:pPr algn="l"/>
            <a:endParaRPr lang="es-CL" sz="1100"/>
          </a:p>
        </xdr:txBody>
      </xdr:sp>
    </xdr:grpSp>
    <xdr:clientData/>
  </xdr:twoCellAnchor>
  <xdr:twoCellAnchor>
    <xdr:from>
      <xdr:col>0</xdr:col>
      <xdr:colOff>272143</xdr:colOff>
      <xdr:row>20</xdr:row>
      <xdr:rowOff>0</xdr:rowOff>
    </xdr:from>
    <xdr:to>
      <xdr:col>13</xdr:col>
      <xdr:colOff>28933</xdr:colOff>
      <xdr:row>20</xdr:row>
      <xdr:rowOff>0</xdr:rowOff>
    </xdr:to>
    <xdr:cxnSp macro="">
      <xdr:nvCxnSpPr>
        <xdr:cNvPr id="10" name="9 Conector recto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CxnSpPr/>
      </xdr:nvCxnSpPr>
      <xdr:spPr>
        <a:xfrm flipH="1">
          <a:off x="272143" y="3084286"/>
          <a:ext cx="674179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498929</xdr:colOff>
      <xdr:row>7</xdr:row>
      <xdr:rowOff>102054</xdr:rowOff>
    </xdr:from>
    <xdr:to>
      <xdr:col>12</xdr:col>
      <xdr:colOff>408215</xdr:colOff>
      <xdr:row>7</xdr:row>
      <xdr:rowOff>102054</xdr:rowOff>
    </xdr:to>
    <xdr:cxnSp macro="">
      <xdr:nvCxnSpPr>
        <xdr:cNvPr id="16" name="15 Conector recto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CxnSpPr/>
      </xdr:nvCxnSpPr>
      <xdr:spPr>
        <a:xfrm flipH="1">
          <a:off x="6066518" y="1258661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476250</xdr:colOff>
      <xdr:row>6</xdr:row>
      <xdr:rowOff>113394</xdr:rowOff>
    </xdr:from>
    <xdr:to>
      <xdr:col>12</xdr:col>
      <xdr:colOff>385536</xdr:colOff>
      <xdr:row>6</xdr:row>
      <xdr:rowOff>113394</xdr:rowOff>
    </xdr:to>
    <xdr:cxnSp macro="">
      <xdr:nvCxnSpPr>
        <xdr:cNvPr id="17" name="16 Conector recto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/>
      </xdr:nvCxnSpPr>
      <xdr:spPr>
        <a:xfrm flipH="1">
          <a:off x="6043839" y="1077233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458561</xdr:colOff>
      <xdr:row>5</xdr:row>
      <xdr:rowOff>107044</xdr:rowOff>
    </xdr:from>
    <xdr:to>
      <xdr:col>12</xdr:col>
      <xdr:colOff>367847</xdr:colOff>
      <xdr:row>5</xdr:row>
      <xdr:rowOff>107044</xdr:rowOff>
    </xdr:to>
    <xdr:cxnSp macro="">
      <xdr:nvCxnSpPr>
        <xdr:cNvPr id="18" name="17 Conector recto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CxnSpPr/>
      </xdr:nvCxnSpPr>
      <xdr:spPr>
        <a:xfrm flipH="1">
          <a:off x="6026150" y="87811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452210</xdr:colOff>
      <xdr:row>4</xdr:row>
      <xdr:rowOff>89353</xdr:rowOff>
    </xdr:from>
    <xdr:to>
      <xdr:col>12</xdr:col>
      <xdr:colOff>361496</xdr:colOff>
      <xdr:row>4</xdr:row>
      <xdr:rowOff>89353</xdr:rowOff>
    </xdr:to>
    <xdr:cxnSp macro="">
      <xdr:nvCxnSpPr>
        <xdr:cNvPr id="19" name="18 Conector recto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CxnSpPr/>
      </xdr:nvCxnSpPr>
      <xdr:spPr>
        <a:xfrm flipH="1">
          <a:off x="6019799" y="667657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14</xdr:row>
      <xdr:rowOff>102054</xdr:rowOff>
    </xdr:from>
    <xdr:to>
      <xdr:col>12</xdr:col>
      <xdr:colOff>548602</xdr:colOff>
      <xdr:row>14</xdr:row>
      <xdr:rowOff>102054</xdr:rowOff>
    </xdr:to>
    <xdr:cxnSp macro="">
      <xdr:nvCxnSpPr>
        <xdr:cNvPr id="20" name="19 Conector recto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CxnSpPr/>
      </xdr:nvCxnSpPr>
      <xdr:spPr>
        <a:xfrm flipH="1">
          <a:off x="6513066" y="222250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16</xdr:row>
      <xdr:rowOff>107043</xdr:rowOff>
    </xdr:from>
    <xdr:to>
      <xdr:col>12</xdr:col>
      <xdr:colOff>548602</xdr:colOff>
      <xdr:row>16</xdr:row>
      <xdr:rowOff>107043</xdr:rowOff>
    </xdr:to>
    <xdr:cxnSp macro="">
      <xdr:nvCxnSpPr>
        <xdr:cNvPr id="21" name="20 Conector recto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CxnSpPr/>
      </xdr:nvCxnSpPr>
      <xdr:spPr>
        <a:xfrm flipH="1">
          <a:off x="6513066" y="2613025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15</xdr:row>
      <xdr:rowOff>100692</xdr:rowOff>
    </xdr:from>
    <xdr:to>
      <xdr:col>12</xdr:col>
      <xdr:colOff>548602</xdr:colOff>
      <xdr:row>15</xdr:row>
      <xdr:rowOff>100692</xdr:rowOff>
    </xdr:to>
    <xdr:cxnSp macro="">
      <xdr:nvCxnSpPr>
        <xdr:cNvPr id="22" name="21 Conector recto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CxnSpPr/>
      </xdr:nvCxnSpPr>
      <xdr:spPr>
        <a:xfrm flipH="1">
          <a:off x="6513066" y="241390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18</xdr:row>
      <xdr:rowOff>128360</xdr:rowOff>
    </xdr:from>
    <xdr:to>
      <xdr:col>12</xdr:col>
      <xdr:colOff>548602</xdr:colOff>
      <xdr:row>18</xdr:row>
      <xdr:rowOff>128360</xdr:rowOff>
    </xdr:to>
    <xdr:cxnSp macro="">
      <xdr:nvCxnSpPr>
        <xdr:cNvPr id="23" name="22 Conector recto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CxnSpPr/>
      </xdr:nvCxnSpPr>
      <xdr:spPr>
        <a:xfrm flipH="1">
          <a:off x="6513066" y="2827110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19</xdr:row>
      <xdr:rowOff>99331</xdr:rowOff>
    </xdr:from>
    <xdr:to>
      <xdr:col>12</xdr:col>
      <xdr:colOff>548602</xdr:colOff>
      <xdr:row>19</xdr:row>
      <xdr:rowOff>99331</xdr:rowOff>
    </xdr:to>
    <xdr:cxnSp macro="">
      <xdr:nvCxnSpPr>
        <xdr:cNvPr id="24" name="23 Conector recto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 flipH="1">
          <a:off x="6513066" y="2990849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83691</xdr:colOff>
      <xdr:row>20</xdr:row>
      <xdr:rowOff>115660</xdr:rowOff>
    </xdr:from>
    <xdr:to>
      <xdr:col>12</xdr:col>
      <xdr:colOff>548602</xdr:colOff>
      <xdr:row>20</xdr:row>
      <xdr:rowOff>115660</xdr:rowOff>
    </xdr:to>
    <xdr:cxnSp macro="">
      <xdr:nvCxnSpPr>
        <xdr:cNvPr id="25" name="24 Conector recto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 flipH="1">
          <a:off x="6513066" y="3199946"/>
          <a:ext cx="464911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23653</xdr:colOff>
      <xdr:row>24</xdr:row>
      <xdr:rowOff>25977</xdr:rowOff>
    </xdr:from>
    <xdr:to>
      <xdr:col>12</xdr:col>
      <xdr:colOff>545523</xdr:colOff>
      <xdr:row>57</xdr:row>
      <xdr:rowOff>161345</xdr:rowOff>
    </xdr:to>
    <xdr:pic>
      <xdr:nvPicPr>
        <xdr:cNvPr id="27" name="26 Imagen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9307" b="10029"/>
        <a:stretch/>
      </xdr:blipFill>
      <xdr:spPr>
        <a:xfrm>
          <a:off x="932858" y="3991841"/>
          <a:ext cx="6037710" cy="6421868"/>
        </a:xfrm>
        <a:prstGeom prst="rect">
          <a:avLst/>
        </a:prstGeom>
      </xdr:spPr>
    </xdr:pic>
    <xdr:clientData/>
  </xdr:twoCellAnchor>
  <xdr:twoCellAnchor>
    <xdr:from>
      <xdr:col>4</xdr:col>
      <xdr:colOff>292100</xdr:colOff>
      <xdr:row>19</xdr:row>
      <xdr:rowOff>120650</xdr:rowOff>
    </xdr:from>
    <xdr:to>
      <xdr:col>4</xdr:col>
      <xdr:colOff>292100</xdr:colOff>
      <xdr:row>22</xdr:row>
      <xdr:rowOff>17150</xdr:rowOff>
    </xdr:to>
    <xdr:cxnSp macro="">
      <xdr:nvCxnSpPr>
        <xdr:cNvPr id="31" name="30 Conector recto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CxnSpPr/>
      </xdr:nvCxnSpPr>
      <xdr:spPr>
        <a:xfrm>
          <a:off x="2366433" y="3634317"/>
          <a:ext cx="0" cy="482111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279400</xdr:colOff>
      <xdr:row>19</xdr:row>
      <xdr:rowOff>127000</xdr:rowOff>
    </xdr:from>
    <xdr:to>
      <xdr:col>5</xdr:col>
      <xdr:colOff>279400</xdr:colOff>
      <xdr:row>22</xdr:row>
      <xdr:rowOff>23500</xdr:rowOff>
    </xdr:to>
    <xdr:cxnSp macro="">
      <xdr:nvCxnSpPr>
        <xdr:cNvPr id="38" name="37 Conector recto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CxnSpPr/>
      </xdr:nvCxnSpPr>
      <xdr:spPr>
        <a:xfrm>
          <a:off x="282575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19</xdr:row>
      <xdr:rowOff>127000</xdr:rowOff>
    </xdr:from>
    <xdr:to>
      <xdr:col>6</xdr:col>
      <xdr:colOff>304800</xdr:colOff>
      <xdr:row>22</xdr:row>
      <xdr:rowOff>23500</xdr:rowOff>
    </xdr:to>
    <xdr:cxnSp macro="">
      <xdr:nvCxnSpPr>
        <xdr:cNvPr id="39" name="38 Conector recto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CxnSpPr/>
      </xdr:nvCxnSpPr>
      <xdr:spPr>
        <a:xfrm>
          <a:off x="34036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266700</xdr:colOff>
      <xdr:row>19</xdr:row>
      <xdr:rowOff>139700</xdr:rowOff>
    </xdr:from>
    <xdr:to>
      <xdr:col>7</xdr:col>
      <xdr:colOff>266700</xdr:colOff>
      <xdr:row>22</xdr:row>
      <xdr:rowOff>36200</xdr:rowOff>
    </xdr:to>
    <xdr:cxnSp macro="">
      <xdr:nvCxnSpPr>
        <xdr:cNvPr id="40" name="39 Conector recto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CxnSpPr/>
      </xdr:nvCxnSpPr>
      <xdr:spPr>
        <a:xfrm>
          <a:off x="39179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285750</xdr:colOff>
      <xdr:row>19</xdr:row>
      <xdr:rowOff>139700</xdr:rowOff>
    </xdr:from>
    <xdr:to>
      <xdr:col>8</xdr:col>
      <xdr:colOff>285750</xdr:colOff>
      <xdr:row>22</xdr:row>
      <xdr:rowOff>36200</xdr:rowOff>
    </xdr:to>
    <xdr:cxnSp macro="">
      <xdr:nvCxnSpPr>
        <xdr:cNvPr id="41" name="40 Conector recto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CxnSpPr/>
      </xdr:nvCxnSpPr>
      <xdr:spPr>
        <a:xfrm>
          <a:off x="448945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279400</xdr:colOff>
      <xdr:row>19</xdr:row>
      <xdr:rowOff>127000</xdr:rowOff>
    </xdr:from>
    <xdr:to>
      <xdr:col>10</xdr:col>
      <xdr:colOff>279400</xdr:colOff>
      <xdr:row>22</xdr:row>
      <xdr:rowOff>23500</xdr:rowOff>
    </xdr:to>
    <xdr:cxnSp macro="">
      <xdr:nvCxnSpPr>
        <xdr:cNvPr id="42" name="41 Conector recto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CxnSpPr/>
      </xdr:nvCxnSpPr>
      <xdr:spPr>
        <a:xfrm>
          <a:off x="5588000" y="29845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285750</xdr:colOff>
      <xdr:row>19</xdr:row>
      <xdr:rowOff>139700</xdr:rowOff>
    </xdr:from>
    <xdr:to>
      <xdr:col>11</xdr:col>
      <xdr:colOff>285750</xdr:colOff>
      <xdr:row>22</xdr:row>
      <xdr:rowOff>36200</xdr:rowOff>
    </xdr:to>
    <xdr:cxnSp macro="">
      <xdr:nvCxnSpPr>
        <xdr:cNvPr id="43" name="42 Conector recto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CxnSpPr/>
      </xdr:nvCxnSpPr>
      <xdr:spPr>
        <a:xfrm>
          <a:off x="6146800" y="299720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260350</xdr:colOff>
      <xdr:row>19</xdr:row>
      <xdr:rowOff>146050</xdr:rowOff>
    </xdr:from>
    <xdr:to>
      <xdr:col>9</xdr:col>
      <xdr:colOff>260350</xdr:colOff>
      <xdr:row>22</xdr:row>
      <xdr:rowOff>42550</xdr:rowOff>
    </xdr:to>
    <xdr:cxnSp macro="">
      <xdr:nvCxnSpPr>
        <xdr:cNvPr id="44" name="43 Conector recto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CxnSpPr/>
      </xdr:nvCxnSpPr>
      <xdr:spPr>
        <a:xfrm>
          <a:off x="5016500" y="3003550"/>
          <a:ext cx="0" cy="46800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</xdr:colOff>
      <xdr:row>3</xdr:row>
      <xdr:rowOff>73055</xdr:rowOff>
    </xdr:from>
    <xdr:to>
      <xdr:col>13</xdr:col>
      <xdr:colOff>303070</xdr:colOff>
      <xdr:row>6</xdr:row>
      <xdr:rowOff>0</xdr:rowOff>
    </xdr:to>
    <xdr:sp macro="" textlink="">
      <xdr:nvSpPr>
        <xdr:cNvPr id="46" name="45 Forma libre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/>
      </xdr:nvSpPr>
      <xdr:spPr>
        <a:xfrm flipH="1">
          <a:off x="363683" y="644555"/>
          <a:ext cx="6918614" cy="524422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18614 w 6918614"/>
            <a:gd name="connsiteY0" fmla="*/ 649434 h 649434"/>
            <a:gd name="connsiteX1" fmla="*/ 6684819 w 6918614"/>
            <a:gd name="connsiteY1" fmla="*/ 277093 h 649434"/>
            <a:gd name="connsiteX2" fmla="*/ 5593773 w 6918614"/>
            <a:gd name="connsiteY2" fmla="*/ 51957 h 649434"/>
            <a:gd name="connsiteX3" fmla="*/ 1446069 w 6918614"/>
            <a:gd name="connsiteY3" fmla="*/ 51957 h 649434"/>
            <a:gd name="connsiteX4" fmla="*/ 0 w 6918614"/>
            <a:gd name="connsiteY4" fmla="*/ 623457 h 649434"/>
            <a:gd name="connsiteX0" fmla="*/ 6918614 w 6918614"/>
            <a:gd name="connsiteY0" fmla="*/ 624316 h 624316"/>
            <a:gd name="connsiteX1" fmla="*/ 6684819 w 6918614"/>
            <a:gd name="connsiteY1" fmla="*/ 251975 h 624316"/>
            <a:gd name="connsiteX2" fmla="*/ 5593773 w 6918614"/>
            <a:gd name="connsiteY2" fmla="*/ 26839 h 624316"/>
            <a:gd name="connsiteX3" fmla="*/ 1168978 w 6918614"/>
            <a:gd name="connsiteY3" fmla="*/ 68074 h 624316"/>
            <a:gd name="connsiteX4" fmla="*/ 0 w 6918614"/>
            <a:gd name="connsiteY4" fmla="*/ 598339 h 624316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18614" h="624316">
              <a:moveTo>
                <a:pt x="6918614" y="624316"/>
              </a:moveTo>
              <a:cubicBezTo>
                <a:pt x="6912120" y="487935"/>
                <a:pt x="6905626" y="351554"/>
                <a:pt x="6684819" y="251975"/>
              </a:cubicBezTo>
              <a:cubicBezTo>
                <a:pt x="6464012" y="152396"/>
                <a:pt x="6513080" y="57489"/>
                <a:pt x="5593773" y="26839"/>
              </a:cubicBezTo>
              <a:cubicBezTo>
                <a:pt x="4674466" y="-3811"/>
                <a:pt x="2101274" y="-27176"/>
                <a:pt x="1168978" y="68074"/>
              </a:cubicBezTo>
              <a:cubicBezTo>
                <a:pt x="236683" y="163324"/>
                <a:pt x="207818" y="524737"/>
                <a:pt x="0" y="598339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</xdr:col>
      <xdr:colOff>0</xdr:colOff>
      <xdr:row>5</xdr:row>
      <xdr:rowOff>164522</xdr:rowOff>
    </xdr:from>
    <xdr:to>
      <xdr:col>13</xdr:col>
      <xdr:colOff>311727</xdr:colOff>
      <xdr:row>8</xdr:row>
      <xdr:rowOff>112567</xdr:rowOff>
    </xdr:to>
    <xdr:sp macro="" textlink="">
      <xdr:nvSpPr>
        <xdr:cNvPr id="47" name="46 Forma libre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/>
      </xdr:nvSpPr>
      <xdr:spPr>
        <a:xfrm flipH="1" flipV="1">
          <a:off x="363682" y="1125681"/>
          <a:ext cx="6927272" cy="562841"/>
        </a:xfrm>
        <a:custGeom>
          <a:avLst/>
          <a:gdLst>
            <a:gd name="connsiteX0" fmla="*/ 6901295 w 6901295"/>
            <a:gd name="connsiteY0" fmla="*/ 635370 h 635370"/>
            <a:gd name="connsiteX1" fmla="*/ 6667500 w 6901295"/>
            <a:gd name="connsiteY1" fmla="*/ 263029 h 635370"/>
            <a:gd name="connsiteX2" fmla="*/ 5576454 w 6901295"/>
            <a:gd name="connsiteY2" fmla="*/ 37893 h 635370"/>
            <a:gd name="connsiteX3" fmla="*/ 1428750 w 6901295"/>
            <a:gd name="connsiteY3" fmla="*/ 37893 h 635370"/>
            <a:gd name="connsiteX4" fmla="*/ 0 w 6901295"/>
            <a:gd name="connsiteY4" fmla="*/ 410234 h 635370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454727 w 6927272"/>
            <a:gd name="connsiteY3" fmla="*/ 51336 h 648813"/>
            <a:gd name="connsiteX4" fmla="*/ 0 w 6927272"/>
            <a:gd name="connsiteY4" fmla="*/ 614177 h 648813"/>
            <a:gd name="connsiteX0" fmla="*/ 6927272 w 6927272"/>
            <a:gd name="connsiteY0" fmla="*/ 648813 h 648813"/>
            <a:gd name="connsiteX1" fmla="*/ 6693477 w 6927272"/>
            <a:gd name="connsiteY1" fmla="*/ 276472 h 648813"/>
            <a:gd name="connsiteX2" fmla="*/ 5602431 w 6927272"/>
            <a:gd name="connsiteY2" fmla="*/ 51336 h 648813"/>
            <a:gd name="connsiteX3" fmla="*/ 1151658 w 6927272"/>
            <a:gd name="connsiteY3" fmla="*/ 51336 h 648813"/>
            <a:gd name="connsiteX4" fmla="*/ 0 w 6927272"/>
            <a:gd name="connsiteY4" fmla="*/ 614177 h 648813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  <a:cxn ang="0">
              <a:pos x="connsiteX2" y="connsiteY2"/>
            </a:cxn>
            <a:cxn ang="0">
              <a:pos x="connsiteX3" y="connsiteY3"/>
            </a:cxn>
            <a:cxn ang="0">
              <a:pos x="connsiteX4" y="connsiteY4"/>
            </a:cxn>
          </a:cxnLst>
          <a:rect l="l" t="t" r="r" b="b"/>
          <a:pathLst>
            <a:path w="6927272" h="648813">
              <a:moveTo>
                <a:pt x="6927272" y="648813"/>
              </a:moveTo>
              <a:cubicBezTo>
                <a:pt x="6920778" y="512432"/>
                <a:pt x="6914284" y="376051"/>
                <a:pt x="6693477" y="276472"/>
              </a:cubicBezTo>
              <a:cubicBezTo>
                <a:pt x="6472670" y="176893"/>
                <a:pt x="6526067" y="88859"/>
                <a:pt x="5602431" y="51336"/>
              </a:cubicBezTo>
              <a:cubicBezTo>
                <a:pt x="4678795" y="13813"/>
                <a:pt x="2085397" y="-42471"/>
                <a:pt x="1151658" y="51336"/>
              </a:cubicBezTo>
              <a:cubicBezTo>
                <a:pt x="217920" y="145143"/>
                <a:pt x="207818" y="540575"/>
                <a:pt x="0" y="614177"/>
              </a:cubicBezTo>
            </a:path>
          </a:pathLst>
        </a:cu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L" sz="1100"/>
        </a:p>
      </xdr:txBody>
    </xdr:sp>
    <xdr:clientData/>
  </xdr:twoCellAnchor>
  <xdr:twoCellAnchor>
    <xdr:from>
      <xdr:col>12</xdr:col>
      <xdr:colOff>268435</xdr:colOff>
      <xdr:row>19</xdr:row>
      <xdr:rowOff>121231</xdr:rowOff>
    </xdr:from>
    <xdr:to>
      <xdr:col>12</xdr:col>
      <xdr:colOff>268435</xdr:colOff>
      <xdr:row>22</xdr:row>
      <xdr:rowOff>17731</xdr:rowOff>
    </xdr:to>
    <xdr:cxnSp macro="">
      <xdr:nvCxnSpPr>
        <xdr:cNvPr id="48" name="47 Conector recto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CxnSpPr/>
      </xdr:nvCxnSpPr>
      <xdr:spPr>
        <a:xfrm>
          <a:off x="6693480" y="3662799"/>
          <a:ext cx="0" cy="511296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309E76E2-8B8D-4098-A72A-FA4BB53D6BD2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8E797283-2B5C-40EE-B4AF-0F90F9B90930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E93275D4-FC15-45F3-9613-ADEE2D851685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D4C60BCE-F1DC-4075-88D5-C28F43B95599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F0358110-2FDC-4A96-968A-7E82FEB41E25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23F358EA-E0EB-4F62-BBFA-371DF0EEE24E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B929563E-BC52-4A07-A6A2-B2EDE1DD81D1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E9E01BBA-D109-435F-8E1E-D91155AF58A6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387F0519-3F4A-43FB-9A3B-05286AD213F9}"/>
            </a:ext>
          </a:extLst>
        </xdr:cNvPr>
        <xdr:cNvCxnSpPr/>
      </xdr:nvCxnSpPr>
      <xdr:spPr>
        <a:xfrm flipH="1">
          <a:off x="5596709" y="4254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FCE55866-B31E-4F38-B8F8-9E0713852694}"/>
            </a:ext>
          </a:extLst>
        </xdr:cNvPr>
        <xdr:cNvCxnSpPr/>
      </xdr:nvCxnSpPr>
      <xdr:spPr>
        <a:xfrm flipH="1">
          <a:off x="5574030" y="4068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04AF5AA9-BD6B-4E34-A254-F78D830A4978}"/>
            </a:ext>
          </a:extLst>
        </xdr:cNvPr>
        <xdr:cNvCxnSpPr/>
      </xdr:nvCxnSpPr>
      <xdr:spPr>
        <a:xfrm flipH="1">
          <a:off x="5556341" y="3863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C7672C83-A436-4750-BC1D-BD4D60B31929}"/>
            </a:ext>
          </a:extLst>
        </xdr:cNvPr>
        <xdr:cNvCxnSpPr/>
      </xdr:nvCxnSpPr>
      <xdr:spPr>
        <a:xfrm flipH="1">
          <a:off x="5549990" y="3655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F96E8210-6F57-408C-B2F4-D8B017636827}"/>
            </a:ext>
          </a:extLst>
        </xdr:cNvPr>
        <xdr:cNvCxnSpPr/>
      </xdr:nvCxnSpPr>
      <xdr:spPr>
        <a:xfrm flipH="1">
          <a:off x="5596709" y="5778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D33E5962-9307-46B8-8DDD-7ACE47C58F2E}"/>
            </a:ext>
          </a:extLst>
        </xdr:cNvPr>
        <xdr:cNvCxnSpPr/>
      </xdr:nvCxnSpPr>
      <xdr:spPr>
        <a:xfrm flipH="1">
          <a:off x="5574030" y="5592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1512811B-F731-4821-8214-82057D9019E1}"/>
            </a:ext>
          </a:extLst>
        </xdr:cNvPr>
        <xdr:cNvCxnSpPr/>
      </xdr:nvCxnSpPr>
      <xdr:spPr>
        <a:xfrm flipH="1">
          <a:off x="5556341" y="5387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F5D0F711-3036-465D-A134-862DAE86F234}"/>
            </a:ext>
          </a:extLst>
        </xdr:cNvPr>
        <xdr:cNvCxnSpPr/>
      </xdr:nvCxnSpPr>
      <xdr:spPr>
        <a:xfrm flipH="1">
          <a:off x="5549990" y="5179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C4486CD8-2477-4AC6-8A28-744F62F00636}"/>
            </a:ext>
          </a:extLst>
        </xdr:cNvPr>
        <xdr:cNvCxnSpPr/>
      </xdr:nvCxnSpPr>
      <xdr:spPr>
        <a:xfrm flipH="1">
          <a:off x="5596709" y="7302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127C1D4F-077A-4E6A-AB92-9B1D4AE8E6F1}"/>
            </a:ext>
          </a:extLst>
        </xdr:cNvPr>
        <xdr:cNvCxnSpPr/>
      </xdr:nvCxnSpPr>
      <xdr:spPr>
        <a:xfrm flipH="1">
          <a:off x="5574030" y="7116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0BA0AD7A-A8BE-4EEB-9D03-0193DA1D7AC5}"/>
            </a:ext>
          </a:extLst>
        </xdr:cNvPr>
        <xdr:cNvCxnSpPr/>
      </xdr:nvCxnSpPr>
      <xdr:spPr>
        <a:xfrm flipH="1">
          <a:off x="5556341" y="6911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EA110440-AC86-465E-8924-7FC8BCFE83B3}"/>
            </a:ext>
          </a:extLst>
        </xdr:cNvPr>
        <xdr:cNvCxnSpPr/>
      </xdr:nvCxnSpPr>
      <xdr:spPr>
        <a:xfrm flipH="1">
          <a:off x="5549990" y="6703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D4A3E2DA-6C4D-4F8F-B801-7B0DA7A4C2FF}"/>
            </a:ext>
          </a:extLst>
        </xdr:cNvPr>
        <xdr:cNvCxnSpPr/>
      </xdr:nvCxnSpPr>
      <xdr:spPr>
        <a:xfrm flipH="1">
          <a:off x="5596709" y="8842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3E3C190A-EA1F-40E2-BADA-0E64A575F90B}"/>
            </a:ext>
          </a:extLst>
        </xdr:cNvPr>
        <xdr:cNvCxnSpPr/>
      </xdr:nvCxnSpPr>
      <xdr:spPr>
        <a:xfrm flipH="1">
          <a:off x="5574030" y="8655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6655B332-B9CD-4E17-9EBB-D6EB25407509}"/>
            </a:ext>
          </a:extLst>
        </xdr:cNvPr>
        <xdr:cNvCxnSpPr/>
      </xdr:nvCxnSpPr>
      <xdr:spPr>
        <a:xfrm flipH="1">
          <a:off x="5556341" y="8450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FDE96035-3601-4B88-BB21-C230D5B96EFC}"/>
            </a:ext>
          </a:extLst>
        </xdr:cNvPr>
        <xdr:cNvCxnSpPr/>
      </xdr:nvCxnSpPr>
      <xdr:spPr>
        <a:xfrm flipH="1">
          <a:off x="5549990" y="823513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9" name="15 Conector recto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CxnSpPr/>
      </xdr:nvCxnSpPr>
      <xdr:spPr>
        <a:xfrm flipH="1">
          <a:off x="6347279" y="148317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10" name="16 Conector recto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CxnSpPr/>
      </xdr:nvCxnSpPr>
      <xdr:spPr>
        <a:xfrm flipH="1">
          <a:off x="6324600" y="12849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11" name="17 Conector recto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CxnSpPr/>
      </xdr:nvCxnSpPr>
      <xdr:spPr>
        <a:xfrm flipH="1">
          <a:off x="6306911" y="1069069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12" name="18 Conector recto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CxnSpPr/>
      </xdr:nvCxnSpPr>
      <xdr:spPr>
        <a:xfrm flipH="1">
          <a:off x="6300560" y="851353"/>
          <a:ext cx="46173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31" name="15 Conector recto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32" name="16 Conector recto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33" name="17 Conector recto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34" name="18 Conector recto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35" name="15 Conector recto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CxnSpPr/>
      </xdr:nvCxnSpPr>
      <xdr:spPr>
        <a:xfrm flipH="1">
          <a:off x="5460588" y="128834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36" name="16 Conector recto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CxnSpPr/>
      </xdr:nvCxnSpPr>
      <xdr:spPr>
        <a:xfrm flipH="1">
          <a:off x="5437909" y="1091871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37" name="17 Conector recto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CxnSpPr/>
      </xdr:nvCxnSpPr>
      <xdr:spPr>
        <a:xfrm flipH="1">
          <a:off x="5420220" y="87770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38" name="18 Conector recto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CxnSpPr/>
      </xdr:nvCxnSpPr>
      <xdr:spPr>
        <a:xfrm flipH="1">
          <a:off x="5413869" y="660853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39" name="15 Conector recto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40" name="16 Conector recto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41" name="17 Conector recto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42" name="18 Conector recto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43" name="15 Conector recto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44" name="16 Conector recto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45" name="17 Conector recto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46" name="18 Conector recto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47" name="15 Conector recto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CxnSpPr/>
      </xdr:nvCxnSpPr>
      <xdr:spPr>
        <a:xfrm flipH="1">
          <a:off x="5460588" y="4440259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48" name="16 Conector recto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CxnSpPr/>
      </xdr:nvCxnSpPr>
      <xdr:spPr>
        <a:xfrm flipH="1">
          <a:off x="5437909" y="4243780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49" name="17 Conector recto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CxnSpPr/>
      </xdr:nvCxnSpPr>
      <xdr:spPr>
        <a:xfrm flipH="1">
          <a:off x="5420220" y="402961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50" name="18 Conector recto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CxnSpPr/>
      </xdr:nvCxnSpPr>
      <xdr:spPr>
        <a:xfrm flipH="1">
          <a:off x="5413869" y="3812762"/>
          <a:ext cx="463468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8FC27AB6-BE37-4B72-8658-84E7CD70ED21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FD4ACA89-D844-4120-AE32-241A3446549B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37CD4296-E1CC-4D9E-BE2C-F2ABA69E7960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5E7CF1FC-381E-4886-8813-89454CE65C64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CD369820-C4C5-4123-91F0-3C79C5421E78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A08FB808-B601-4F03-A3AE-29351605B341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D9C6BC19-E34A-4127-97A3-C9676B9FF0BC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F4470EF2-62C2-4010-B67B-6E4C859CE6AF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CC2D8C71-5AAC-4505-937A-E13C404BD4AC}"/>
            </a:ext>
          </a:extLst>
        </xdr:cNvPr>
        <xdr:cNvCxnSpPr/>
      </xdr:nvCxnSpPr>
      <xdr:spPr>
        <a:xfrm flipH="1">
          <a:off x="5596709" y="4254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742BB49E-1781-4D28-B2F1-037F8288DCA5}"/>
            </a:ext>
          </a:extLst>
        </xdr:cNvPr>
        <xdr:cNvCxnSpPr/>
      </xdr:nvCxnSpPr>
      <xdr:spPr>
        <a:xfrm flipH="1">
          <a:off x="5574030" y="4068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B25F50DB-61CD-406D-BB36-951BED7CCA13}"/>
            </a:ext>
          </a:extLst>
        </xdr:cNvPr>
        <xdr:cNvCxnSpPr/>
      </xdr:nvCxnSpPr>
      <xdr:spPr>
        <a:xfrm flipH="1">
          <a:off x="5556341" y="3863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C4A99121-F413-45AD-A5B8-3B4D058D4895}"/>
            </a:ext>
          </a:extLst>
        </xdr:cNvPr>
        <xdr:cNvCxnSpPr/>
      </xdr:nvCxnSpPr>
      <xdr:spPr>
        <a:xfrm flipH="1">
          <a:off x="5549990" y="3655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8C77A83F-3FEA-43E5-8F35-07D9E55AE54C}"/>
            </a:ext>
          </a:extLst>
        </xdr:cNvPr>
        <xdr:cNvCxnSpPr/>
      </xdr:nvCxnSpPr>
      <xdr:spPr>
        <a:xfrm flipH="1">
          <a:off x="5596709" y="5778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0C35AF22-3469-49D9-8231-D3C809AA922C}"/>
            </a:ext>
          </a:extLst>
        </xdr:cNvPr>
        <xdr:cNvCxnSpPr/>
      </xdr:nvCxnSpPr>
      <xdr:spPr>
        <a:xfrm flipH="1">
          <a:off x="5574030" y="5592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45EB8AC2-8FCE-4D86-A5C2-5010B786B9C9}"/>
            </a:ext>
          </a:extLst>
        </xdr:cNvPr>
        <xdr:cNvCxnSpPr/>
      </xdr:nvCxnSpPr>
      <xdr:spPr>
        <a:xfrm flipH="1">
          <a:off x="5556341" y="5387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12D033EF-7262-4335-9164-FA3E4125FD51}"/>
            </a:ext>
          </a:extLst>
        </xdr:cNvPr>
        <xdr:cNvCxnSpPr/>
      </xdr:nvCxnSpPr>
      <xdr:spPr>
        <a:xfrm flipH="1">
          <a:off x="5549990" y="5179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5143B591-F787-4FFA-AFEC-AE41E2D84E61}"/>
            </a:ext>
          </a:extLst>
        </xdr:cNvPr>
        <xdr:cNvCxnSpPr/>
      </xdr:nvCxnSpPr>
      <xdr:spPr>
        <a:xfrm flipH="1">
          <a:off x="5596709" y="73029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2A5DD75C-F1CD-4DAC-B6A2-4F53AA25110C}"/>
            </a:ext>
          </a:extLst>
        </xdr:cNvPr>
        <xdr:cNvCxnSpPr/>
      </xdr:nvCxnSpPr>
      <xdr:spPr>
        <a:xfrm flipH="1">
          <a:off x="5574030" y="711617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3A7316E4-DAF2-417F-91BE-69F1B0FAAD80}"/>
            </a:ext>
          </a:extLst>
        </xdr:cNvPr>
        <xdr:cNvCxnSpPr/>
      </xdr:nvCxnSpPr>
      <xdr:spPr>
        <a:xfrm flipH="1">
          <a:off x="5556341" y="691170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5067913F-6E12-4A19-BC03-4AB0A285E878}"/>
            </a:ext>
          </a:extLst>
        </xdr:cNvPr>
        <xdr:cNvCxnSpPr/>
      </xdr:nvCxnSpPr>
      <xdr:spPr>
        <a:xfrm flipH="1">
          <a:off x="5549990" y="670351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4611D6D6-376E-4C54-8058-1E9C608BA326}"/>
            </a:ext>
          </a:extLst>
        </xdr:cNvPr>
        <xdr:cNvCxnSpPr/>
      </xdr:nvCxnSpPr>
      <xdr:spPr>
        <a:xfrm flipH="1">
          <a:off x="5596709" y="8842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DB71AEFB-A101-454E-B0EF-45B1ED169D1B}"/>
            </a:ext>
          </a:extLst>
        </xdr:cNvPr>
        <xdr:cNvCxnSpPr/>
      </xdr:nvCxnSpPr>
      <xdr:spPr>
        <a:xfrm flipH="1">
          <a:off x="5574030" y="8655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6992DD73-1CC8-4EB0-8D37-888986F8FAFE}"/>
            </a:ext>
          </a:extLst>
        </xdr:cNvPr>
        <xdr:cNvCxnSpPr/>
      </xdr:nvCxnSpPr>
      <xdr:spPr>
        <a:xfrm flipH="1">
          <a:off x="5556341" y="8450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F41E7D67-D480-42AE-A704-57133E455A4F}"/>
            </a:ext>
          </a:extLst>
        </xdr:cNvPr>
        <xdr:cNvCxnSpPr/>
      </xdr:nvCxnSpPr>
      <xdr:spPr>
        <a:xfrm flipH="1">
          <a:off x="5549990" y="823513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9C9499E2-63F3-422D-9C91-710B4279F77E}"/>
            </a:ext>
          </a:extLst>
        </xdr:cNvPr>
        <xdr:cNvCxnSpPr/>
      </xdr:nvCxnSpPr>
      <xdr:spPr>
        <a:xfrm flipH="1">
          <a:off x="5596709" y="8842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C87991B3-783F-4DE7-A6B0-3B52663E09F4}"/>
            </a:ext>
          </a:extLst>
        </xdr:cNvPr>
        <xdr:cNvCxnSpPr/>
      </xdr:nvCxnSpPr>
      <xdr:spPr>
        <a:xfrm flipH="1">
          <a:off x="5574030" y="8655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7FB9A69F-B8B2-4925-9DD8-0B06A24D866C}"/>
            </a:ext>
          </a:extLst>
        </xdr:cNvPr>
        <xdr:cNvCxnSpPr/>
      </xdr:nvCxnSpPr>
      <xdr:spPr>
        <a:xfrm flipH="1">
          <a:off x="5556341" y="8450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C6D7E61E-46B2-49CC-AE02-C50D56B95747}"/>
            </a:ext>
          </a:extLst>
        </xdr:cNvPr>
        <xdr:cNvCxnSpPr/>
      </xdr:nvCxnSpPr>
      <xdr:spPr>
        <a:xfrm flipH="1">
          <a:off x="5549990" y="823513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C21B6C6E-2F80-4E23-8CEA-A1A0949CC642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16C3D19A-9F8B-4F12-854E-DADB7670BF3C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75FE485C-7AC5-4278-B074-610E3D1A8012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6A0630D1-B9F5-44A9-A23D-2DD5ED04E24E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5ADCDAFA-2E90-4EE6-B29B-6AA864E08DA3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052CC02F-6D36-4899-B2F4-76263D2DC661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8A05C34B-4C41-42B9-A90D-CF66E1C74F7E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3CC7AA80-2C7A-4C84-8F9A-ED0B887BDAE1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A6639BEE-612B-40D3-B125-1D8775C2762B}"/>
            </a:ext>
          </a:extLst>
        </xdr:cNvPr>
        <xdr:cNvCxnSpPr/>
      </xdr:nvCxnSpPr>
      <xdr:spPr>
        <a:xfrm flipH="1">
          <a:off x="5596709" y="4270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3F0A9A0B-BBD0-4607-A0C0-E3F844E919C2}"/>
            </a:ext>
          </a:extLst>
        </xdr:cNvPr>
        <xdr:cNvCxnSpPr/>
      </xdr:nvCxnSpPr>
      <xdr:spPr>
        <a:xfrm flipH="1">
          <a:off x="5574030" y="4083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FF139F2A-2A48-4429-8D63-7F2AEA74B133}"/>
            </a:ext>
          </a:extLst>
        </xdr:cNvPr>
        <xdr:cNvCxnSpPr/>
      </xdr:nvCxnSpPr>
      <xdr:spPr>
        <a:xfrm flipH="1">
          <a:off x="5556341" y="3878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AEE5BFB5-9011-410F-9795-D179BD70F31B}"/>
            </a:ext>
          </a:extLst>
        </xdr:cNvPr>
        <xdr:cNvCxnSpPr/>
      </xdr:nvCxnSpPr>
      <xdr:spPr>
        <a:xfrm flipH="1">
          <a:off x="5549990" y="3670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59450AB5-FEA7-4FE1-9DA5-EA5E8DEFC760}"/>
            </a:ext>
          </a:extLst>
        </xdr:cNvPr>
        <xdr:cNvCxnSpPr/>
      </xdr:nvCxnSpPr>
      <xdr:spPr>
        <a:xfrm flipH="1">
          <a:off x="5596709" y="5794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A9F83964-B2EF-4B49-8772-FC25C6C2876B}"/>
            </a:ext>
          </a:extLst>
        </xdr:cNvPr>
        <xdr:cNvCxnSpPr/>
      </xdr:nvCxnSpPr>
      <xdr:spPr>
        <a:xfrm flipH="1">
          <a:off x="5574030" y="5607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24A92EA5-2FCB-49ED-B1AF-C53504DD181C}"/>
            </a:ext>
          </a:extLst>
        </xdr:cNvPr>
        <xdr:cNvCxnSpPr/>
      </xdr:nvCxnSpPr>
      <xdr:spPr>
        <a:xfrm flipH="1">
          <a:off x="5556341" y="5402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0605902A-CA77-4AB2-954B-2EC8896940C7}"/>
            </a:ext>
          </a:extLst>
        </xdr:cNvPr>
        <xdr:cNvCxnSpPr/>
      </xdr:nvCxnSpPr>
      <xdr:spPr>
        <a:xfrm flipH="1">
          <a:off x="5549990" y="5194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6E272626-DD35-4BB2-8B6E-6C561784F9B0}"/>
            </a:ext>
          </a:extLst>
        </xdr:cNvPr>
        <xdr:cNvCxnSpPr/>
      </xdr:nvCxnSpPr>
      <xdr:spPr>
        <a:xfrm flipH="1">
          <a:off x="5596709" y="7318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87817DAC-396E-42CC-8909-BB7653D51BD4}"/>
            </a:ext>
          </a:extLst>
        </xdr:cNvPr>
        <xdr:cNvCxnSpPr/>
      </xdr:nvCxnSpPr>
      <xdr:spPr>
        <a:xfrm flipH="1">
          <a:off x="5574030" y="7131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CFFB28B4-ADB7-405B-9530-373B8E75FB18}"/>
            </a:ext>
          </a:extLst>
        </xdr:cNvPr>
        <xdr:cNvCxnSpPr/>
      </xdr:nvCxnSpPr>
      <xdr:spPr>
        <a:xfrm flipH="1">
          <a:off x="5556341" y="6926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86B8069F-B7BF-4A98-848A-A046EB3CD95E}"/>
            </a:ext>
          </a:extLst>
        </xdr:cNvPr>
        <xdr:cNvCxnSpPr/>
      </xdr:nvCxnSpPr>
      <xdr:spPr>
        <a:xfrm flipH="1">
          <a:off x="5549990" y="6718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24C71DBF-14E5-4082-A87E-E9168E0FA725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0D2FF00E-D493-4F46-ACD8-FAF4B2E01213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174CD2A1-A56D-4D01-B095-9FFB19D30692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13F05B36-8942-4F73-B4DC-62A24EA83345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67C9691F-26B4-4714-9976-9348F7F109D4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21724F13-8A2A-4E34-BE6B-5EBCB974B756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CE79D770-2C29-42DD-885B-11493970AC46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0999602B-FDA4-42DF-BAA6-C70FA1334513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8F2C43C5-11A5-40EF-8424-6FE6A47FD97F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AA047ADB-6A78-4097-8584-6D592938DFC5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BCC36560-3F3A-4835-8555-9A453422CD96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4094CA4A-5CC4-4CA2-8209-02D2AA16BE40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E5C880DD-A7FA-4756-8D14-DF6A5ECC8E04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24FEF4EB-FF2B-4A83-BE32-4372799C19B2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8969A056-1632-4B17-A907-DDC68AD862F3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10786589-86DD-4AEA-8CDE-1BC36615EF74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FCD15B2A-8C66-4879-8034-060E3F1FFBA8}"/>
            </a:ext>
          </a:extLst>
        </xdr:cNvPr>
        <xdr:cNvCxnSpPr/>
      </xdr:nvCxnSpPr>
      <xdr:spPr>
        <a:xfrm flipH="1">
          <a:off x="5596709" y="4270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5610EA91-DEA7-441C-9356-F74B79A4E5E3}"/>
            </a:ext>
          </a:extLst>
        </xdr:cNvPr>
        <xdr:cNvCxnSpPr/>
      </xdr:nvCxnSpPr>
      <xdr:spPr>
        <a:xfrm flipH="1">
          <a:off x="5574030" y="4083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5E8F9368-94B1-49B4-A0E5-035A373F18AC}"/>
            </a:ext>
          </a:extLst>
        </xdr:cNvPr>
        <xdr:cNvCxnSpPr/>
      </xdr:nvCxnSpPr>
      <xdr:spPr>
        <a:xfrm flipH="1">
          <a:off x="5556341" y="3878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DD8D7670-BB27-4A54-A7A2-C5C62FC131E9}"/>
            </a:ext>
          </a:extLst>
        </xdr:cNvPr>
        <xdr:cNvCxnSpPr/>
      </xdr:nvCxnSpPr>
      <xdr:spPr>
        <a:xfrm flipH="1">
          <a:off x="5549990" y="3670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E2AD369B-0F63-4CF3-A397-9662F9EBC148}"/>
            </a:ext>
          </a:extLst>
        </xdr:cNvPr>
        <xdr:cNvCxnSpPr/>
      </xdr:nvCxnSpPr>
      <xdr:spPr>
        <a:xfrm flipH="1">
          <a:off x="5596709" y="5794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DFA93679-B336-4EA7-A45A-95C6FD9D5676}"/>
            </a:ext>
          </a:extLst>
        </xdr:cNvPr>
        <xdr:cNvCxnSpPr/>
      </xdr:nvCxnSpPr>
      <xdr:spPr>
        <a:xfrm flipH="1">
          <a:off x="5574030" y="5607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B4E9B0E0-FE11-46E4-82C2-F1BF8B399553}"/>
            </a:ext>
          </a:extLst>
        </xdr:cNvPr>
        <xdr:cNvCxnSpPr/>
      </xdr:nvCxnSpPr>
      <xdr:spPr>
        <a:xfrm flipH="1">
          <a:off x="5556341" y="5402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A4509C36-FFA7-4DAA-8DEA-AC7677DB3203}"/>
            </a:ext>
          </a:extLst>
        </xdr:cNvPr>
        <xdr:cNvCxnSpPr/>
      </xdr:nvCxnSpPr>
      <xdr:spPr>
        <a:xfrm flipH="1">
          <a:off x="5549990" y="5194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C9C25CC8-6760-4C24-9BD6-6C69CF51916D}"/>
            </a:ext>
          </a:extLst>
        </xdr:cNvPr>
        <xdr:cNvCxnSpPr/>
      </xdr:nvCxnSpPr>
      <xdr:spPr>
        <a:xfrm flipH="1">
          <a:off x="5596709" y="7318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8768AED2-D746-4930-9053-FF273CE4FA05}"/>
            </a:ext>
          </a:extLst>
        </xdr:cNvPr>
        <xdr:cNvCxnSpPr/>
      </xdr:nvCxnSpPr>
      <xdr:spPr>
        <a:xfrm flipH="1">
          <a:off x="5574030" y="7131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5056DDB6-EB04-441D-8D6E-BBC54BFB2332}"/>
            </a:ext>
          </a:extLst>
        </xdr:cNvPr>
        <xdr:cNvCxnSpPr/>
      </xdr:nvCxnSpPr>
      <xdr:spPr>
        <a:xfrm flipH="1">
          <a:off x="5556341" y="6926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07CF8C38-07EA-490D-93B3-20DB9286EC85}"/>
            </a:ext>
          </a:extLst>
        </xdr:cNvPr>
        <xdr:cNvCxnSpPr/>
      </xdr:nvCxnSpPr>
      <xdr:spPr>
        <a:xfrm flipH="1">
          <a:off x="5549990" y="6718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B184CE3A-2779-4278-A1EC-A3BC2C0966FF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EFBC0DFF-8BF6-4445-A06C-710B1F14EAD0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EAFB1206-93FA-4BC3-8A01-39842706D189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43188AF8-209D-433B-99B8-73783C4C8A63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95AA7938-C012-4F29-9554-75BA81255C10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A51FCA5D-E98E-4FB7-AA1D-6417F4803A83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FED3F023-148B-4F93-947C-EE85F589F015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D96AC2FE-7ECE-481B-B208-957B7D9DAA16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B4A0D84C-2BB4-4B17-8AC6-E5665D05B243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C183FE52-1594-428E-9FC5-AC94A306BEF0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F599AB74-CDC6-4B9F-A0E5-630A1B3AA87C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BE8BEE54-0AFD-442B-9DAB-AF576338E271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27FBDD81-0A26-4BAF-A4CD-4A3C807B13E9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AD9E455E-F6AC-4535-A3F2-039938DE1270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1E7FE81F-3DA9-49D7-BA66-37FF4BFFC63D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50B5B346-3AAE-430B-91ED-73F17311BC56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A74179BE-484E-41AF-84A6-617BC6F1891E}"/>
            </a:ext>
          </a:extLst>
        </xdr:cNvPr>
        <xdr:cNvCxnSpPr/>
      </xdr:nvCxnSpPr>
      <xdr:spPr>
        <a:xfrm flipH="1">
          <a:off x="5596709" y="4270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227E6EBF-40FE-4F97-A14A-9E7AB7DC6890}"/>
            </a:ext>
          </a:extLst>
        </xdr:cNvPr>
        <xdr:cNvCxnSpPr/>
      </xdr:nvCxnSpPr>
      <xdr:spPr>
        <a:xfrm flipH="1">
          <a:off x="5574030" y="4083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C18D8199-1AAA-4527-BD9C-D7E955211B7D}"/>
            </a:ext>
          </a:extLst>
        </xdr:cNvPr>
        <xdr:cNvCxnSpPr/>
      </xdr:nvCxnSpPr>
      <xdr:spPr>
        <a:xfrm flipH="1">
          <a:off x="5556341" y="3878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F89FB357-FD90-4432-AAF5-4552C4102CED}"/>
            </a:ext>
          </a:extLst>
        </xdr:cNvPr>
        <xdr:cNvCxnSpPr/>
      </xdr:nvCxnSpPr>
      <xdr:spPr>
        <a:xfrm flipH="1">
          <a:off x="5549990" y="3670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62EBD26E-91E3-43BC-A414-3C00A9DF2B81}"/>
            </a:ext>
          </a:extLst>
        </xdr:cNvPr>
        <xdr:cNvCxnSpPr/>
      </xdr:nvCxnSpPr>
      <xdr:spPr>
        <a:xfrm flipH="1">
          <a:off x="5596709" y="5794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9A659E6D-80E5-4A41-B3DE-75F4A3F791A4}"/>
            </a:ext>
          </a:extLst>
        </xdr:cNvPr>
        <xdr:cNvCxnSpPr/>
      </xdr:nvCxnSpPr>
      <xdr:spPr>
        <a:xfrm flipH="1">
          <a:off x="5574030" y="5607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7F42A876-9B9D-4CEE-88F8-226C862695B6}"/>
            </a:ext>
          </a:extLst>
        </xdr:cNvPr>
        <xdr:cNvCxnSpPr/>
      </xdr:nvCxnSpPr>
      <xdr:spPr>
        <a:xfrm flipH="1">
          <a:off x="5556341" y="5402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BF0BADD5-72F8-47FC-AC01-7E2A84B1442D}"/>
            </a:ext>
          </a:extLst>
        </xdr:cNvPr>
        <xdr:cNvCxnSpPr/>
      </xdr:nvCxnSpPr>
      <xdr:spPr>
        <a:xfrm flipH="1">
          <a:off x="5549990" y="5194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FEF09704-406C-4B55-A864-B6452AAB9FF7}"/>
            </a:ext>
          </a:extLst>
        </xdr:cNvPr>
        <xdr:cNvCxnSpPr/>
      </xdr:nvCxnSpPr>
      <xdr:spPr>
        <a:xfrm flipH="1">
          <a:off x="5596709" y="7318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F2C3C59C-FF7E-4F58-BF78-D03305B41AA5}"/>
            </a:ext>
          </a:extLst>
        </xdr:cNvPr>
        <xdr:cNvCxnSpPr/>
      </xdr:nvCxnSpPr>
      <xdr:spPr>
        <a:xfrm flipH="1">
          <a:off x="5574030" y="7131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6F06C991-BAA6-41EF-A2C8-8233851FE858}"/>
            </a:ext>
          </a:extLst>
        </xdr:cNvPr>
        <xdr:cNvCxnSpPr/>
      </xdr:nvCxnSpPr>
      <xdr:spPr>
        <a:xfrm flipH="1">
          <a:off x="5556341" y="6926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9F877A22-CB35-4496-9CA9-1FD1BC17219B}"/>
            </a:ext>
          </a:extLst>
        </xdr:cNvPr>
        <xdr:cNvCxnSpPr/>
      </xdr:nvCxnSpPr>
      <xdr:spPr>
        <a:xfrm flipH="1">
          <a:off x="5549990" y="6718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5E659530-3392-428F-9851-A554B3D69D0D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39D2066C-3D62-47BC-AC3E-BE34A25F13BB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2651C9EC-9E6A-4B55-8C9D-396805FAE5F2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0626E58B-6378-4AC9-8E6A-573285B833EE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0E62D983-0873-4F39-9B1C-B1729814115C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1D6EDCAC-9D79-4FBC-A0FF-CA679F32DD85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0D08D06A-7CAF-4AF2-A47F-C927A1E123FC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6F4B56C9-959B-4762-AB71-63462B1D1A95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498929</xdr:colOff>
      <xdr:row>6</xdr:row>
      <xdr:rowOff>102054</xdr:rowOff>
    </xdr:from>
    <xdr:to>
      <xdr:col>10</xdr:col>
      <xdr:colOff>408215</xdr:colOff>
      <xdr:row>6</xdr:row>
      <xdr:rowOff>102054</xdr:rowOff>
    </xdr:to>
    <xdr:cxnSp macro="">
      <xdr:nvCxnSpPr>
        <xdr:cNvPr id="2" name="15 Conector recto">
          <a:extLst>
            <a:ext uri="{FF2B5EF4-FFF2-40B4-BE49-F238E27FC236}">
              <a16:creationId xmlns:a16="http://schemas.microsoft.com/office/drawing/2014/main" id="{B0470EC1-2D74-4502-8BEC-5BC4F4CC7BA2}"/>
            </a:ext>
          </a:extLst>
        </xdr:cNvPr>
        <xdr:cNvCxnSpPr/>
      </xdr:nvCxnSpPr>
      <xdr:spPr>
        <a:xfrm flipH="1">
          <a:off x="5596709" y="123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5</xdr:row>
      <xdr:rowOff>113394</xdr:rowOff>
    </xdr:from>
    <xdr:to>
      <xdr:col>10</xdr:col>
      <xdr:colOff>385536</xdr:colOff>
      <xdr:row>5</xdr:row>
      <xdr:rowOff>113394</xdr:rowOff>
    </xdr:to>
    <xdr:cxnSp macro="">
      <xdr:nvCxnSpPr>
        <xdr:cNvPr id="3" name="16 Conector recto">
          <a:extLst>
            <a:ext uri="{FF2B5EF4-FFF2-40B4-BE49-F238E27FC236}">
              <a16:creationId xmlns:a16="http://schemas.microsoft.com/office/drawing/2014/main" id="{C2AACD97-6CC9-406F-B06C-21D4F12D6784}"/>
            </a:ext>
          </a:extLst>
        </xdr:cNvPr>
        <xdr:cNvCxnSpPr/>
      </xdr:nvCxnSpPr>
      <xdr:spPr>
        <a:xfrm flipH="1">
          <a:off x="5574030" y="105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</xdr:row>
      <xdr:rowOff>107044</xdr:rowOff>
    </xdr:from>
    <xdr:to>
      <xdr:col>10</xdr:col>
      <xdr:colOff>367847</xdr:colOff>
      <xdr:row>4</xdr:row>
      <xdr:rowOff>107044</xdr:rowOff>
    </xdr:to>
    <xdr:cxnSp macro="">
      <xdr:nvCxnSpPr>
        <xdr:cNvPr id="4" name="17 Conector recto">
          <a:extLst>
            <a:ext uri="{FF2B5EF4-FFF2-40B4-BE49-F238E27FC236}">
              <a16:creationId xmlns:a16="http://schemas.microsoft.com/office/drawing/2014/main" id="{7BD8B4EB-3349-4E27-BCD9-E40B069896CC}"/>
            </a:ext>
          </a:extLst>
        </xdr:cNvPr>
        <xdr:cNvCxnSpPr/>
      </xdr:nvCxnSpPr>
      <xdr:spPr>
        <a:xfrm flipH="1">
          <a:off x="5556341" y="84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</xdr:row>
      <xdr:rowOff>89353</xdr:rowOff>
    </xdr:from>
    <xdr:to>
      <xdr:col>10</xdr:col>
      <xdr:colOff>361496</xdr:colOff>
      <xdr:row>3</xdr:row>
      <xdr:rowOff>89353</xdr:rowOff>
    </xdr:to>
    <xdr:cxnSp macro="">
      <xdr:nvCxnSpPr>
        <xdr:cNvPr id="5" name="18 Conector recto">
          <a:extLst>
            <a:ext uri="{FF2B5EF4-FFF2-40B4-BE49-F238E27FC236}">
              <a16:creationId xmlns:a16="http://schemas.microsoft.com/office/drawing/2014/main" id="{15DEE072-A332-4CD8-A62D-669F2EC9868E}"/>
            </a:ext>
          </a:extLst>
        </xdr:cNvPr>
        <xdr:cNvCxnSpPr/>
      </xdr:nvCxnSpPr>
      <xdr:spPr>
        <a:xfrm flipH="1">
          <a:off x="5549990" y="63799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14</xdr:row>
      <xdr:rowOff>102054</xdr:rowOff>
    </xdr:from>
    <xdr:to>
      <xdr:col>10</xdr:col>
      <xdr:colOff>408215</xdr:colOff>
      <xdr:row>14</xdr:row>
      <xdr:rowOff>102054</xdr:rowOff>
    </xdr:to>
    <xdr:cxnSp macro="">
      <xdr:nvCxnSpPr>
        <xdr:cNvPr id="6" name="15 Conector recto">
          <a:extLst>
            <a:ext uri="{FF2B5EF4-FFF2-40B4-BE49-F238E27FC236}">
              <a16:creationId xmlns:a16="http://schemas.microsoft.com/office/drawing/2014/main" id="{274C4D8B-F40F-467E-8E1A-821571423810}"/>
            </a:ext>
          </a:extLst>
        </xdr:cNvPr>
        <xdr:cNvCxnSpPr/>
      </xdr:nvCxnSpPr>
      <xdr:spPr>
        <a:xfrm flipH="1">
          <a:off x="5596709" y="2746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13</xdr:row>
      <xdr:rowOff>113394</xdr:rowOff>
    </xdr:from>
    <xdr:to>
      <xdr:col>10</xdr:col>
      <xdr:colOff>385536</xdr:colOff>
      <xdr:row>13</xdr:row>
      <xdr:rowOff>113394</xdr:rowOff>
    </xdr:to>
    <xdr:cxnSp macro="">
      <xdr:nvCxnSpPr>
        <xdr:cNvPr id="7" name="16 Conector recto">
          <a:extLst>
            <a:ext uri="{FF2B5EF4-FFF2-40B4-BE49-F238E27FC236}">
              <a16:creationId xmlns:a16="http://schemas.microsoft.com/office/drawing/2014/main" id="{6DF6A549-9DD0-4F26-BED2-425ACBC86450}"/>
            </a:ext>
          </a:extLst>
        </xdr:cNvPr>
        <xdr:cNvCxnSpPr/>
      </xdr:nvCxnSpPr>
      <xdr:spPr>
        <a:xfrm flipH="1">
          <a:off x="5574030" y="2559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12</xdr:row>
      <xdr:rowOff>107044</xdr:rowOff>
    </xdr:from>
    <xdr:to>
      <xdr:col>10</xdr:col>
      <xdr:colOff>367847</xdr:colOff>
      <xdr:row>12</xdr:row>
      <xdr:rowOff>107044</xdr:rowOff>
    </xdr:to>
    <xdr:cxnSp macro="">
      <xdr:nvCxnSpPr>
        <xdr:cNvPr id="8" name="17 Conector recto">
          <a:extLst>
            <a:ext uri="{FF2B5EF4-FFF2-40B4-BE49-F238E27FC236}">
              <a16:creationId xmlns:a16="http://schemas.microsoft.com/office/drawing/2014/main" id="{221468A0-B0FC-4B46-8788-6E3400598597}"/>
            </a:ext>
          </a:extLst>
        </xdr:cNvPr>
        <xdr:cNvCxnSpPr/>
      </xdr:nvCxnSpPr>
      <xdr:spPr>
        <a:xfrm flipH="1">
          <a:off x="5556341" y="2354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11</xdr:row>
      <xdr:rowOff>89353</xdr:rowOff>
    </xdr:from>
    <xdr:to>
      <xdr:col>10</xdr:col>
      <xdr:colOff>361496</xdr:colOff>
      <xdr:row>11</xdr:row>
      <xdr:rowOff>89353</xdr:rowOff>
    </xdr:to>
    <xdr:cxnSp macro="">
      <xdr:nvCxnSpPr>
        <xdr:cNvPr id="9" name="18 Conector recto">
          <a:extLst>
            <a:ext uri="{FF2B5EF4-FFF2-40B4-BE49-F238E27FC236}">
              <a16:creationId xmlns:a16="http://schemas.microsoft.com/office/drawing/2014/main" id="{DA68F8C3-681D-4926-BE9E-000E5B3AD773}"/>
            </a:ext>
          </a:extLst>
        </xdr:cNvPr>
        <xdr:cNvCxnSpPr/>
      </xdr:nvCxnSpPr>
      <xdr:spPr>
        <a:xfrm flipH="1">
          <a:off x="5549990" y="2146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22</xdr:row>
      <xdr:rowOff>102054</xdr:rowOff>
    </xdr:from>
    <xdr:to>
      <xdr:col>10</xdr:col>
      <xdr:colOff>408215</xdr:colOff>
      <xdr:row>22</xdr:row>
      <xdr:rowOff>102054</xdr:rowOff>
    </xdr:to>
    <xdr:cxnSp macro="">
      <xdr:nvCxnSpPr>
        <xdr:cNvPr id="10" name="15 Conector recto">
          <a:extLst>
            <a:ext uri="{FF2B5EF4-FFF2-40B4-BE49-F238E27FC236}">
              <a16:creationId xmlns:a16="http://schemas.microsoft.com/office/drawing/2014/main" id="{9230DDF4-B7FB-4472-98E9-82D22E3B90C8}"/>
            </a:ext>
          </a:extLst>
        </xdr:cNvPr>
        <xdr:cNvCxnSpPr/>
      </xdr:nvCxnSpPr>
      <xdr:spPr>
        <a:xfrm flipH="1">
          <a:off x="5596709" y="4270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21</xdr:row>
      <xdr:rowOff>113394</xdr:rowOff>
    </xdr:from>
    <xdr:to>
      <xdr:col>10</xdr:col>
      <xdr:colOff>385536</xdr:colOff>
      <xdr:row>21</xdr:row>
      <xdr:rowOff>113394</xdr:rowOff>
    </xdr:to>
    <xdr:cxnSp macro="">
      <xdr:nvCxnSpPr>
        <xdr:cNvPr id="11" name="16 Conector recto">
          <a:extLst>
            <a:ext uri="{FF2B5EF4-FFF2-40B4-BE49-F238E27FC236}">
              <a16:creationId xmlns:a16="http://schemas.microsoft.com/office/drawing/2014/main" id="{369A6A98-CB38-4A9F-AD54-1C48C62F4F67}"/>
            </a:ext>
          </a:extLst>
        </xdr:cNvPr>
        <xdr:cNvCxnSpPr/>
      </xdr:nvCxnSpPr>
      <xdr:spPr>
        <a:xfrm flipH="1">
          <a:off x="5574030" y="4083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20</xdr:row>
      <xdr:rowOff>107044</xdr:rowOff>
    </xdr:from>
    <xdr:to>
      <xdr:col>10</xdr:col>
      <xdr:colOff>367847</xdr:colOff>
      <xdr:row>20</xdr:row>
      <xdr:rowOff>107044</xdr:rowOff>
    </xdr:to>
    <xdr:cxnSp macro="">
      <xdr:nvCxnSpPr>
        <xdr:cNvPr id="12" name="17 Conector recto">
          <a:extLst>
            <a:ext uri="{FF2B5EF4-FFF2-40B4-BE49-F238E27FC236}">
              <a16:creationId xmlns:a16="http://schemas.microsoft.com/office/drawing/2014/main" id="{10852319-8AA7-461E-AB30-40C725F8E6E0}"/>
            </a:ext>
          </a:extLst>
        </xdr:cNvPr>
        <xdr:cNvCxnSpPr/>
      </xdr:nvCxnSpPr>
      <xdr:spPr>
        <a:xfrm flipH="1">
          <a:off x="5556341" y="3878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19</xdr:row>
      <xdr:rowOff>89353</xdr:rowOff>
    </xdr:from>
    <xdr:to>
      <xdr:col>10</xdr:col>
      <xdr:colOff>361496</xdr:colOff>
      <xdr:row>19</xdr:row>
      <xdr:rowOff>89353</xdr:rowOff>
    </xdr:to>
    <xdr:cxnSp macro="">
      <xdr:nvCxnSpPr>
        <xdr:cNvPr id="13" name="18 Conector recto">
          <a:extLst>
            <a:ext uri="{FF2B5EF4-FFF2-40B4-BE49-F238E27FC236}">
              <a16:creationId xmlns:a16="http://schemas.microsoft.com/office/drawing/2014/main" id="{ADE98079-4368-4EB1-BC96-E6BE8836787C}"/>
            </a:ext>
          </a:extLst>
        </xdr:cNvPr>
        <xdr:cNvCxnSpPr/>
      </xdr:nvCxnSpPr>
      <xdr:spPr>
        <a:xfrm flipH="1">
          <a:off x="5549990" y="3670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30</xdr:row>
      <xdr:rowOff>102054</xdr:rowOff>
    </xdr:from>
    <xdr:to>
      <xdr:col>10</xdr:col>
      <xdr:colOff>408215</xdr:colOff>
      <xdr:row>30</xdr:row>
      <xdr:rowOff>102054</xdr:rowOff>
    </xdr:to>
    <xdr:cxnSp macro="">
      <xdr:nvCxnSpPr>
        <xdr:cNvPr id="14" name="15 Conector recto">
          <a:extLst>
            <a:ext uri="{FF2B5EF4-FFF2-40B4-BE49-F238E27FC236}">
              <a16:creationId xmlns:a16="http://schemas.microsoft.com/office/drawing/2014/main" id="{73482B29-3090-4EC9-B3FE-59C53F2353CF}"/>
            </a:ext>
          </a:extLst>
        </xdr:cNvPr>
        <xdr:cNvCxnSpPr/>
      </xdr:nvCxnSpPr>
      <xdr:spPr>
        <a:xfrm flipH="1">
          <a:off x="5596709" y="5794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29</xdr:row>
      <xdr:rowOff>113394</xdr:rowOff>
    </xdr:from>
    <xdr:to>
      <xdr:col>10</xdr:col>
      <xdr:colOff>385536</xdr:colOff>
      <xdr:row>29</xdr:row>
      <xdr:rowOff>113394</xdr:rowOff>
    </xdr:to>
    <xdr:cxnSp macro="">
      <xdr:nvCxnSpPr>
        <xdr:cNvPr id="15" name="16 Conector recto">
          <a:extLst>
            <a:ext uri="{FF2B5EF4-FFF2-40B4-BE49-F238E27FC236}">
              <a16:creationId xmlns:a16="http://schemas.microsoft.com/office/drawing/2014/main" id="{EC3A0391-91A5-4386-BD7C-05E533085AA7}"/>
            </a:ext>
          </a:extLst>
        </xdr:cNvPr>
        <xdr:cNvCxnSpPr/>
      </xdr:nvCxnSpPr>
      <xdr:spPr>
        <a:xfrm flipH="1">
          <a:off x="5574030" y="5607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28</xdr:row>
      <xdr:rowOff>107044</xdr:rowOff>
    </xdr:from>
    <xdr:to>
      <xdr:col>10</xdr:col>
      <xdr:colOff>367847</xdr:colOff>
      <xdr:row>28</xdr:row>
      <xdr:rowOff>107044</xdr:rowOff>
    </xdr:to>
    <xdr:cxnSp macro="">
      <xdr:nvCxnSpPr>
        <xdr:cNvPr id="16" name="17 Conector recto">
          <a:extLst>
            <a:ext uri="{FF2B5EF4-FFF2-40B4-BE49-F238E27FC236}">
              <a16:creationId xmlns:a16="http://schemas.microsoft.com/office/drawing/2014/main" id="{FD6D9E4E-994B-4641-B713-A19A5563BF2A}"/>
            </a:ext>
          </a:extLst>
        </xdr:cNvPr>
        <xdr:cNvCxnSpPr/>
      </xdr:nvCxnSpPr>
      <xdr:spPr>
        <a:xfrm flipH="1">
          <a:off x="5556341" y="5402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27</xdr:row>
      <xdr:rowOff>89353</xdr:rowOff>
    </xdr:from>
    <xdr:to>
      <xdr:col>10</xdr:col>
      <xdr:colOff>361496</xdr:colOff>
      <xdr:row>27</xdr:row>
      <xdr:rowOff>89353</xdr:rowOff>
    </xdr:to>
    <xdr:cxnSp macro="">
      <xdr:nvCxnSpPr>
        <xdr:cNvPr id="17" name="18 Conector recto">
          <a:extLst>
            <a:ext uri="{FF2B5EF4-FFF2-40B4-BE49-F238E27FC236}">
              <a16:creationId xmlns:a16="http://schemas.microsoft.com/office/drawing/2014/main" id="{B758D7D6-97D6-40EA-B743-D3ED35A47C41}"/>
            </a:ext>
          </a:extLst>
        </xdr:cNvPr>
        <xdr:cNvCxnSpPr/>
      </xdr:nvCxnSpPr>
      <xdr:spPr>
        <a:xfrm flipH="1">
          <a:off x="5549990" y="5194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38</xdr:row>
      <xdr:rowOff>102054</xdr:rowOff>
    </xdr:from>
    <xdr:to>
      <xdr:col>10</xdr:col>
      <xdr:colOff>408215</xdr:colOff>
      <xdr:row>38</xdr:row>
      <xdr:rowOff>102054</xdr:rowOff>
    </xdr:to>
    <xdr:cxnSp macro="">
      <xdr:nvCxnSpPr>
        <xdr:cNvPr id="18" name="15 Conector recto">
          <a:extLst>
            <a:ext uri="{FF2B5EF4-FFF2-40B4-BE49-F238E27FC236}">
              <a16:creationId xmlns:a16="http://schemas.microsoft.com/office/drawing/2014/main" id="{4553851C-9487-4D6D-9036-688919A4376A}"/>
            </a:ext>
          </a:extLst>
        </xdr:cNvPr>
        <xdr:cNvCxnSpPr/>
      </xdr:nvCxnSpPr>
      <xdr:spPr>
        <a:xfrm flipH="1">
          <a:off x="5596709" y="731819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37</xdr:row>
      <xdr:rowOff>113394</xdr:rowOff>
    </xdr:from>
    <xdr:to>
      <xdr:col>10</xdr:col>
      <xdr:colOff>385536</xdr:colOff>
      <xdr:row>37</xdr:row>
      <xdr:rowOff>113394</xdr:rowOff>
    </xdr:to>
    <xdr:cxnSp macro="">
      <xdr:nvCxnSpPr>
        <xdr:cNvPr id="19" name="16 Conector recto">
          <a:extLst>
            <a:ext uri="{FF2B5EF4-FFF2-40B4-BE49-F238E27FC236}">
              <a16:creationId xmlns:a16="http://schemas.microsoft.com/office/drawing/2014/main" id="{6487ABEB-707D-4476-B52D-E9BF25D4D57E}"/>
            </a:ext>
          </a:extLst>
        </xdr:cNvPr>
        <xdr:cNvCxnSpPr/>
      </xdr:nvCxnSpPr>
      <xdr:spPr>
        <a:xfrm flipH="1">
          <a:off x="5574030" y="713141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36</xdr:row>
      <xdr:rowOff>107044</xdr:rowOff>
    </xdr:from>
    <xdr:to>
      <xdr:col>10</xdr:col>
      <xdr:colOff>367847</xdr:colOff>
      <xdr:row>36</xdr:row>
      <xdr:rowOff>107044</xdr:rowOff>
    </xdr:to>
    <xdr:cxnSp macro="">
      <xdr:nvCxnSpPr>
        <xdr:cNvPr id="20" name="17 Conector recto">
          <a:extLst>
            <a:ext uri="{FF2B5EF4-FFF2-40B4-BE49-F238E27FC236}">
              <a16:creationId xmlns:a16="http://schemas.microsoft.com/office/drawing/2014/main" id="{6B27A126-464C-4A73-A690-B4933A293634}"/>
            </a:ext>
          </a:extLst>
        </xdr:cNvPr>
        <xdr:cNvCxnSpPr/>
      </xdr:nvCxnSpPr>
      <xdr:spPr>
        <a:xfrm flipH="1">
          <a:off x="5556341" y="692694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35</xdr:row>
      <xdr:rowOff>89353</xdr:rowOff>
    </xdr:from>
    <xdr:to>
      <xdr:col>10</xdr:col>
      <xdr:colOff>361496</xdr:colOff>
      <xdr:row>35</xdr:row>
      <xdr:rowOff>89353</xdr:rowOff>
    </xdr:to>
    <xdr:cxnSp macro="">
      <xdr:nvCxnSpPr>
        <xdr:cNvPr id="21" name="18 Conector recto">
          <a:extLst>
            <a:ext uri="{FF2B5EF4-FFF2-40B4-BE49-F238E27FC236}">
              <a16:creationId xmlns:a16="http://schemas.microsoft.com/office/drawing/2014/main" id="{287E077B-0F71-4C1E-A877-3C6D507EEC2E}"/>
            </a:ext>
          </a:extLst>
        </xdr:cNvPr>
        <xdr:cNvCxnSpPr/>
      </xdr:nvCxnSpPr>
      <xdr:spPr>
        <a:xfrm flipH="1">
          <a:off x="5549990" y="671875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2" name="15 Conector recto">
          <a:extLst>
            <a:ext uri="{FF2B5EF4-FFF2-40B4-BE49-F238E27FC236}">
              <a16:creationId xmlns:a16="http://schemas.microsoft.com/office/drawing/2014/main" id="{6F6EA28F-7323-4AF8-9BC2-935C7D9FED8B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3" name="16 Conector recto">
          <a:extLst>
            <a:ext uri="{FF2B5EF4-FFF2-40B4-BE49-F238E27FC236}">
              <a16:creationId xmlns:a16="http://schemas.microsoft.com/office/drawing/2014/main" id="{5EE15713-C6E8-4F33-90F4-A4A43969E764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4" name="17 Conector recto">
          <a:extLst>
            <a:ext uri="{FF2B5EF4-FFF2-40B4-BE49-F238E27FC236}">
              <a16:creationId xmlns:a16="http://schemas.microsoft.com/office/drawing/2014/main" id="{CB21CD52-0526-401D-A165-392CEB9B1DCF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5" name="18 Conector recto">
          <a:extLst>
            <a:ext uri="{FF2B5EF4-FFF2-40B4-BE49-F238E27FC236}">
              <a16:creationId xmlns:a16="http://schemas.microsoft.com/office/drawing/2014/main" id="{BA1A42AC-939F-469A-A8CC-E87C9B46C772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498929</xdr:colOff>
      <xdr:row>46</xdr:row>
      <xdr:rowOff>102054</xdr:rowOff>
    </xdr:from>
    <xdr:to>
      <xdr:col>10</xdr:col>
      <xdr:colOff>408215</xdr:colOff>
      <xdr:row>46</xdr:row>
      <xdr:rowOff>102054</xdr:rowOff>
    </xdr:to>
    <xdr:cxnSp macro="">
      <xdr:nvCxnSpPr>
        <xdr:cNvPr id="26" name="15 Conector recto">
          <a:extLst>
            <a:ext uri="{FF2B5EF4-FFF2-40B4-BE49-F238E27FC236}">
              <a16:creationId xmlns:a16="http://schemas.microsoft.com/office/drawing/2014/main" id="{2318C4E9-BD27-4AE8-AD25-4171B9E11D48}"/>
            </a:ext>
          </a:extLst>
        </xdr:cNvPr>
        <xdr:cNvCxnSpPr/>
      </xdr:nvCxnSpPr>
      <xdr:spPr>
        <a:xfrm flipH="1">
          <a:off x="5596709" y="885743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476250</xdr:colOff>
      <xdr:row>45</xdr:row>
      <xdr:rowOff>113394</xdr:rowOff>
    </xdr:from>
    <xdr:to>
      <xdr:col>10</xdr:col>
      <xdr:colOff>385536</xdr:colOff>
      <xdr:row>45</xdr:row>
      <xdr:rowOff>113394</xdr:rowOff>
    </xdr:to>
    <xdr:cxnSp macro="">
      <xdr:nvCxnSpPr>
        <xdr:cNvPr id="27" name="16 Conector recto">
          <a:extLst>
            <a:ext uri="{FF2B5EF4-FFF2-40B4-BE49-F238E27FC236}">
              <a16:creationId xmlns:a16="http://schemas.microsoft.com/office/drawing/2014/main" id="{108F87F5-173D-4CD0-AF4F-C7AF8BC5878B}"/>
            </a:ext>
          </a:extLst>
        </xdr:cNvPr>
        <xdr:cNvCxnSpPr/>
      </xdr:nvCxnSpPr>
      <xdr:spPr>
        <a:xfrm flipH="1">
          <a:off x="5574030" y="867065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458561</xdr:colOff>
      <xdr:row>44</xdr:row>
      <xdr:rowOff>107044</xdr:rowOff>
    </xdr:from>
    <xdr:to>
      <xdr:col>10</xdr:col>
      <xdr:colOff>367847</xdr:colOff>
      <xdr:row>44</xdr:row>
      <xdr:rowOff>107044</xdr:rowOff>
    </xdr:to>
    <xdr:cxnSp macro="">
      <xdr:nvCxnSpPr>
        <xdr:cNvPr id="28" name="17 Conector recto">
          <a:extLst>
            <a:ext uri="{FF2B5EF4-FFF2-40B4-BE49-F238E27FC236}">
              <a16:creationId xmlns:a16="http://schemas.microsoft.com/office/drawing/2014/main" id="{EA6E1A38-DF5D-490F-B817-929DCFA27ACB}"/>
            </a:ext>
          </a:extLst>
        </xdr:cNvPr>
        <xdr:cNvCxnSpPr/>
      </xdr:nvCxnSpPr>
      <xdr:spPr>
        <a:xfrm flipH="1">
          <a:off x="5556341" y="8466184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452210</xdr:colOff>
      <xdr:row>43</xdr:row>
      <xdr:rowOff>89353</xdr:rowOff>
    </xdr:from>
    <xdr:to>
      <xdr:col>10</xdr:col>
      <xdr:colOff>361496</xdr:colOff>
      <xdr:row>43</xdr:row>
      <xdr:rowOff>89353</xdr:rowOff>
    </xdr:to>
    <xdr:cxnSp macro="">
      <xdr:nvCxnSpPr>
        <xdr:cNvPr id="29" name="18 Conector recto">
          <a:extLst>
            <a:ext uri="{FF2B5EF4-FFF2-40B4-BE49-F238E27FC236}">
              <a16:creationId xmlns:a16="http://schemas.microsoft.com/office/drawing/2014/main" id="{CADF982C-77B8-44E3-88A6-042A251F8C62}"/>
            </a:ext>
          </a:extLst>
        </xdr:cNvPr>
        <xdr:cNvCxnSpPr/>
      </xdr:nvCxnSpPr>
      <xdr:spPr>
        <a:xfrm flipH="1">
          <a:off x="5549990" y="8250373"/>
          <a:ext cx="480786" cy="0"/>
        </a:xfrm>
        <a:prstGeom prst="line">
          <a:avLst/>
        </a:prstGeom>
        <a:ln>
          <a:solidFill>
            <a:schemeClr val="tx1"/>
          </a:solidFill>
          <a:prstDash val="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D13"/>
  <sheetViews>
    <sheetView zoomScale="101" zoomScaleNormal="120" workbookViewId="0"/>
  </sheetViews>
  <sheetFormatPr baseColWidth="10" defaultColWidth="11.44140625" defaultRowHeight="14.4" x14ac:dyDescent="0.3"/>
  <cols>
    <col min="1" max="1" width="4.44140625" customWidth="1"/>
    <col min="2" max="2" width="28.5546875" customWidth="1"/>
    <col min="3" max="3" width="9.33203125" customWidth="1"/>
  </cols>
  <sheetData>
    <row r="1" spans="2:4" x14ac:dyDescent="0.3">
      <c r="B1" t="s">
        <v>160</v>
      </c>
    </row>
    <row r="2" spans="2:4" x14ac:dyDescent="0.3">
      <c r="B2" t="s">
        <v>161</v>
      </c>
      <c r="C2">
        <v>2</v>
      </c>
      <c r="D2" t="s">
        <v>153</v>
      </c>
    </row>
    <row r="3" spans="2:4" x14ac:dyDescent="0.3">
      <c r="B3" t="s">
        <v>162</v>
      </c>
      <c r="C3">
        <v>4</v>
      </c>
      <c r="D3" t="s">
        <v>153</v>
      </c>
    </row>
    <row r="4" spans="2:4" x14ac:dyDescent="0.3">
      <c r="B4" t="s">
        <v>156</v>
      </c>
      <c r="C4">
        <v>20</v>
      </c>
      <c r="D4" t="s">
        <v>151</v>
      </c>
    </row>
    <row r="5" spans="2:4" x14ac:dyDescent="0.3">
      <c r="B5" t="s">
        <v>159</v>
      </c>
      <c r="C5">
        <v>6</v>
      </c>
      <c r="D5" t="s">
        <v>152</v>
      </c>
    </row>
    <row r="6" spans="2:4" x14ac:dyDescent="0.3">
      <c r="B6" t="s">
        <v>164</v>
      </c>
      <c r="C6">
        <v>38</v>
      </c>
      <c r="D6" t="s">
        <v>153</v>
      </c>
    </row>
    <row r="7" spans="2:4" x14ac:dyDescent="0.3">
      <c r="B7" t="s">
        <v>165</v>
      </c>
      <c r="C7">
        <v>44</v>
      </c>
      <c r="D7" t="s">
        <v>152</v>
      </c>
    </row>
    <row r="9" spans="2:4" x14ac:dyDescent="0.3">
      <c r="B9" t="s">
        <v>154</v>
      </c>
    </row>
    <row r="10" spans="2:4" x14ac:dyDescent="0.3">
      <c r="B10" t="s">
        <v>150</v>
      </c>
      <c r="C10">
        <v>150</v>
      </c>
      <c r="D10" t="s">
        <v>151</v>
      </c>
    </row>
    <row r="11" spans="2:4" x14ac:dyDescent="0.3">
      <c r="B11" t="s">
        <v>171</v>
      </c>
    </row>
    <row r="12" spans="2:4" x14ac:dyDescent="0.3">
      <c r="B12" t="s">
        <v>158</v>
      </c>
    </row>
    <row r="13" spans="2:4" x14ac:dyDescent="0.3">
      <c r="B13" t="s">
        <v>157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W24"/>
  <sheetViews>
    <sheetView zoomScale="94" zoomScaleNormal="90" workbookViewId="0"/>
  </sheetViews>
  <sheetFormatPr baseColWidth="10" defaultColWidth="11.44140625" defaultRowHeight="14.4" x14ac:dyDescent="0.3"/>
  <cols>
    <col min="1" max="1" width="5.44140625" customWidth="1"/>
    <col min="2" max="5" width="8.109375" customWidth="1"/>
    <col min="6" max="14" width="8.33203125" customWidth="1"/>
  </cols>
  <sheetData>
    <row r="2" spans="4:23" x14ac:dyDescent="0.3">
      <c r="F2" t="s">
        <v>65</v>
      </c>
    </row>
    <row r="3" spans="4:23" x14ac:dyDescent="0.3">
      <c r="D3" t="s">
        <v>58</v>
      </c>
      <c r="E3" s="2" t="s">
        <v>59</v>
      </c>
      <c r="F3" s="2" t="s">
        <v>60</v>
      </c>
      <c r="G3" s="2" t="s">
        <v>61</v>
      </c>
      <c r="H3" s="2" t="s">
        <v>62</v>
      </c>
      <c r="I3" s="2" t="s">
        <v>63</v>
      </c>
      <c r="J3" s="2" t="s">
        <v>71</v>
      </c>
      <c r="K3" s="2" t="s">
        <v>72</v>
      </c>
      <c r="L3" s="2" t="s">
        <v>73</v>
      </c>
      <c r="M3" t="s">
        <v>64</v>
      </c>
    </row>
    <row r="4" spans="4:23" x14ac:dyDescent="0.3">
      <c r="M4" t="s">
        <v>75</v>
      </c>
    </row>
    <row r="5" spans="4:23" ht="15" thickBot="1" x14ac:dyDescent="0.35">
      <c r="D5" s="2" t="s">
        <v>66</v>
      </c>
      <c r="E5" s="10"/>
      <c r="F5" s="11"/>
      <c r="G5" s="11"/>
      <c r="H5" s="11"/>
      <c r="I5" s="11"/>
      <c r="J5" s="11"/>
      <c r="K5" s="11"/>
      <c r="L5" s="12"/>
      <c r="M5" s="4">
        <v>-5</v>
      </c>
    </row>
    <row r="6" spans="4:23" ht="15.6" thickTop="1" thickBot="1" x14ac:dyDescent="0.35">
      <c r="D6" s="2" t="s">
        <v>67</v>
      </c>
      <c r="E6" s="17"/>
      <c r="F6" s="9"/>
      <c r="G6" s="9"/>
      <c r="H6" s="9"/>
      <c r="I6" s="9"/>
      <c r="J6" s="9"/>
      <c r="K6" s="9"/>
      <c r="L6" s="13"/>
      <c r="M6" s="4">
        <v>-2</v>
      </c>
    </row>
    <row r="7" spans="4:23" ht="15.6" thickTop="1" thickBot="1" x14ac:dyDescent="0.35">
      <c r="D7" s="2" t="s">
        <v>68</v>
      </c>
      <c r="E7" s="17"/>
      <c r="F7" s="9"/>
      <c r="G7" s="9"/>
      <c r="H7" s="9"/>
      <c r="I7" s="9"/>
      <c r="J7" s="9"/>
      <c r="K7" s="9"/>
      <c r="L7" s="13"/>
      <c r="M7" s="4">
        <v>2</v>
      </c>
    </row>
    <row r="8" spans="4:23" ht="15" thickTop="1" x14ac:dyDescent="0.3">
      <c r="D8" s="2" t="s">
        <v>69</v>
      </c>
      <c r="E8" s="18"/>
      <c r="F8" s="14"/>
      <c r="G8" s="14"/>
      <c r="H8" s="14"/>
      <c r="I8" s="14"/>
      <c r="J8" s="14"/>
      <c r="K8" s="14"/>
      <c r="L8" s="15"/>
      <c r="M8" s="4">
        <v>5</v>
      </c>
      <c r="O8" s="33"/>
      <c r="P8" s="33"/>
      <c r="Q8" s="33"/>
      <c r="R8" s="33"/>
      <c r="S8" s="33"/>
      <c r="T8" s="33"/>
      <c r="U8" s="33"/>
      <c r="V8" s="33"/>
      <c r="W8" s="33"/>
    </row>
    <row r="9" spans="4:23" x14ac:dyDescent="0.3">
      <c r="M9" t="s">
        <v>74</v>
      </c>
      <c r="O9" s="33"/>
      <c r="P9" s="33"/>
      <c r="Q9" s="33"/>
      <c r="R9" s="33"/>
      <c r="S9" s="33"/>
      <c r="T9" s="33"/>
      <c r="U9" s="33"/>
      <c r="V9" s="33"/>
      <c r="W9" s="33"/>
    </row>
    <row r="10" spans="4:23" x14ac:dyDescent="0.3">
      <c r="O10" s="33"/>
      <c r="P10" s="33"/>
      <c r="Q10" s="33"/>
      <c r="R10" s="33"/>
      <c r="S10" s="33"/>
      <c r="T10" s="33"/>
      <c r="U10" s="33"/>
      <c r="V10" s="33"/>
      <c r="W10" s="33"/>
    </row>
    <row r="11" spans="4:23" x14ac:dyDescent="0.3">
      <c r="O11" s="33"/>
      <c r="P11" s="33"/>
      <c r="Q11" s="33"/>
      <c r="R11" s="33"/>
      <c r="S11" s="33"/>
      <c r="T11" s="33"/>
      <c r="U11" s="33"/>
      <c r="V11" s="33"/>
      <c r="W11" s="33"/>
    </row>
    <row r="12" spans="4:23" x14ac:dyDescent="0.3">
      <c r="O12" s="33"/>
      <c r="P12" s="33"/>
      <c r="Q12" s="33"/>
      <c r="R12" s="33"/>
      <c r="S12" s="33"/>
      <c r="T12" s="33"/>
      <c r="U12" s="33"/>
      <c r="V12" s="33"/>
      <c r="W12" s="33"/>
    </row>
    <row r="13" spans="4:23" x14ac:dyDescent="0.3">
      <c r="E13" t="s">
        <v>70</v>
      </c>
      <c r="F13" t="s">
        <v>166</v>
      </c>
    </row>
    <row r="14" spans="4:23" x14ac:dyDescent="0.3">
      <c r="N14" t="s">
        <v>167</v>
      </c>
    </row>
    <row r="15" spans="4:23" ht="15" thickBot="1" x14ac:dyDescent="0.35">
      <c r="E15" s="10">
        <v>6</v>
      </c>
      <c r="F15" s="11"/>
      <c r="G15" s="11"/>
      <c r="H15" s="11"/>
      <c r="I15" s="11"/>
      <c r="J15" s="12"/>
      <c r="K15" s="5"/>
      <c r="L15" s="6"/>
      <c r="N15" s="3">
        <v>19</v>
      </c>
    </row>
    <row r="16" spans="4:23" ht="15.6" thickTop="1" thickBot="1" x14ac:dyDescent="0.35">
      <c r="E16" s="19">
        <v>5</v>
      </c>
      <c r="F16" s="9"/>
      <c r="G16" s="11"/>
      <c r="H16" s="12"/>
      <c r="I16" s="9"/>
      <c r="J16" s="9"/>
      <c r="K16" s="11"/>
      <c r="L16" s="12"/>
      <c r="N16" s="3">
        <v>16</v>
      </c>
    </row>
    <row r="17" spans="1:14" ht="15.6" thickTop="1" thickBot="1" x14ac:dyDescent="0.35">
      <c r="E17" s="19">
        <v>4</v>
      </c>
      <c r="F17" s="9"/>
      <c r="G17" s="9"/>
      <c r="H17" s="13"/>
      <c r="I17" s="9"/>
      <c r="J17" s="9"/>
      <c r="K17" s="9"/>
      <c r="L17" s="9"/>
      <c r="N17" s="3">
        <v>13</v>
      </c>
    </row>
    <row r="18" spans="1:14" ht="9.75" customHeight="1" thickTop="1" thickBot="1" x14ac:dyDescent="0.35">
      <c r="A18" s="30"/>
      <c r="B18" s="30"/>
      <c r="C18" s="30"/>
      <c r="D18" s="30"/>
      <c r="E18" s="29"/>
      <c r="F18" s="31"/>
      <c r="G18" s="31"/>
      <c r="H18" s="31"/>
      <c r="I18" s="31"/>
      <c r="J18" s="31"/>
      <c r="K18" s="31"/>
      <c r="L18" s="31"/>
      <c r="N18" s="3"/>
    </row>
    <row r="19" spans="1:14" ht="15.6" thickTop="1" thickBot="1" x14ac:dyDescent="0.35">
      <c r="E19" s="20">
        <v>3</v>
      </c>
      <c r="F19" s="16"/>
      <c r="G19" s="16"/>
      <c r="H19" s="16"/>
      <c r="I19" s="16"/>
      <c r="J19" s="16"/>
      <c r="K19" s="16"/>
      <c r="L19" s="21"/>
      <c r="N19" s="3">
        <v>9</v>
      </c>
    </row>
    <row r="20" spans="1:14" ht="15.6" thickTop="1" thickBot="1" x14ac:dyDescent="0.35">
      <c r="E20" s="22">
        <v>2</v>
      </c>
      <c r="F20" s="9"/>
      <c r="G20" s="9"/>
      <c r="H20" s="9"/>
      <c r="I20" s="9"/>
      <c r="J20" s="9"/>
      <c r="K20" s="9"/>
      <c r="L20" s="23"/>
      <c r="N20" s="3">
        <v>6</v>
      </c>
    </row>
    <row r="21" spans="1:14" ht="15.6" thickTop="1" thickBot="1" x14ac:dyDescent="0.35">
      <c r="E21" s="24">
        <v>1</v>
      </c>
      <c r="F21" s="25"/>
      <c r="G21" s="25"/>
      <c r="H21" s="25"/>
      <c r="I21" s="25"/>
      <c r="J21" s="25"/>
      <c r="K21" s="25"/>
      <c r="L21" s="26"/>
      <c r="M21" s="27" t="s">
        <v>168</v>
      </c>
      <c r="N21" s="3">
        <v>3</v>
      </c>
    </row>
    <row r="22" spans="1:14" ht="15" thickTop="1" x14ac:dyDescent="0.3">
      <c r="M22" s="28" t="s">
        <v>169</v>
      </c>
    </row>
    <row r="23" spans="1:14" x14ac:dyDescent="0.3">
      <c r="A23" s="2"/>
      <c r="B23" s="2" t="s">
        <v>58</v>
      </c>
      <c r="C23" s="2"/>
      <c r="E23" s="2">
        <v>56</v>
      </c>
      <c r="F23" s="2">
        <v>49</v>
      </c>
      <c r="G23" s="2">
        <v>42</v>
      </c>
      <c r="H23" s="2">
        <v>35</v>
      </c>
      <c r="I23" s="2">
        <v>28</v>
      </c>
      <c r="J23" s="2">
        <v>21</v>
      </c>
      <c r="K23" s="2">
        <v>14</v>
      </c>
      <c r="L23" s="2">
        <v>7</v>
      </c>
      <c r="M23" s="2">
        <v>4</v>
      </c>
    </row>
    <row r="24" spans="1:14" x14ac:dyDescent="0.3">
      <c r="H24" s="3"/>
      <c r="M24" t="s">
        <v>170</v>
      </c>
    </row>
  </sheetData>
  <pageMargins left="0.7" right="0.7" top="0.75" bottom="0.75" header="0.3" footer="0.3"/>
  <pageSetup scale="75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0C1678-7A3E-4EE0-A495-1B30DB875F59}">
  <dimension ref="B2:W57"/>
  <sheetViews>
    <sheetView topLeftCell="A4"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  <col min="13" max="13" width="11.44140625" customWidth="1"/>
  </cols>
  <sheetData>
    <row r="2" spans="2:23" x14ac:dyDescent="0.3">
      <c r="D2" t="s">
        <v>181</v>
      </c>
      <c r="E2" t="s">
        <v>185</v>
      </c>
    </row>
    <row r="3" spans="2:23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23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23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23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23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23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23" x14ac:dyDescent="0.3">
      <c r="D10" t="s">
        <v>180</v>
      </c>
      <c r="E10" t="s">
        <v>182</v>
      </c>
    </row>
    <row r="11" spans="2:23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23" ht="15" thickBot="1" x14ac:dyDescent="0.35">
      <c r="B12" s="2" t="s">
        <v>66</v>
      </c>
      <c r="C12" s="55">
        <v>26</v>
      </c>
      <c r="D12" s="55">
        <v>26</v>
      </c>
      <c r="E12" s="56">
        <v>26</v>
      </c>
      <c r="F12" s="55">
        <v>26</v>
      </c>
      <c r="G12" s="44">
        <v>23</v>
      </c>
      <c r="H12" s="44">
        <v>18</v>
      </c>
      <c r="I12" s="64">
        <v>12</v>
      </c>
      <c r="J12" s="11"/>
      <c r="K12" s="4">
        <v>-5</v>
      </c>
      <c r="L12" t="s">
        <v>64</v>
      </c>
      <c r="N12">
        <f t="shared" ref="N12:U15" si="0">C44+C36+C28+C20+C12+C4</f>
        <v>108</v>
      </c>
      <c r="O12">
        <f t="shared" si="0"/>
        <v>120</v>
      </c>
      <c r="P12">
        <f t="shared" si="0"/>
        <v>111</v>
      </c>
      <c r="Q12">
        <f t="shared" si="0"/>
        <v>104</v>
      </c>
      <c r="R12">
        <f t="shared" si="0"/>
        <v>96</v>
      </c>
      <c r="S12">
        <f t="shared" si="0"/>
        <v>99</v>
      </c>
      <c r="T12">
        <f t="shared" si="0"/>
        <v>81</v>
      </c>
      <c r="U12">
        <f t="shared" si="0"/>
        <v>29</v>
      </c>
      <c r="V12">
        <f>SUM(N12:U12)</f>
        <v>748</v>
      </c>
      <c r="W12">
        <f>SUM(V12:V13)</f>
        <v>1602</v>
      </c>
    </row>
    <row r="13" spans="2:23" ht="15.6" thickTop="1" thickBot="1" x14ac:dyDescent="0.35">
      <c r="B13" s="2" t="s">
        <v>67</v>
      </c>
      <c r="C13" s="57">
        <v>26</v>
      </c>
      <c r="D13" s="57">
        <v>26</v>
      </c>
      <c r="E13" s="58">
        <v>26</v>
      </c>
      <c r="F13" s="57">
        <v>26</v>
      </c>
      <c r="G13" s="41">
        <v>14</v>
      </c>
      <c r="H13" s="65">
        <v>30</v>
      </c>
      <c r="I13" s="65">
        <v>27</v>
      </c>
      <c r="J13" s="14"/>
      <c r="K13" s="4">
        <v>-2</v>
      </c>
      <c r="N13">
        <f t="shared" si="0"/>
        <v>140</v>
      </c>
      <c r="O13">
        <f t="shared" si="0"/>
        <v>131</v>
      </c>
      <c r="P13">
        <f t="shared" si="0"/>
        <v>111</v>
      </c>
      <c r="Q13">
        <f t="shared" si="0"/>
        <v>112</v>
      </c>
      <c r="R13">
        <f t="shared" si="0"/>
        <v>96</v>
      </c>
      <c r="S13">
        <f t="shared" si="0"/>
        <v>108</v>
      </c>
      <c r="T13">
        <f t="shared" si="0"/>
        <v>94</v>
      </c>
      <c r="U13">
        <f t="shared" si="0"/>
        <v>62</v>
      </c>
      <c r="V13">
        <f t="shared" ref="V13:V15" si="1">SUM(N13:U13)</f>
        <v>854</v>
      </c>
    </row>
    <row r="14" spans="2:23" ht="15.6" thickTop="1" thickBot="1" x14ac:dyDescent="0.35">
      <c r="B14" s="2" t="s">
        <v>68</v>
      </c>
      <c r="C14" s="57">
        <v>26</v>
      </c>
      <c r="D14" s="57">
        <v>26</v>
      </c>
      <c r="E14" s="58">
        <v>26</v>
      </c>
      <c r="F14" s="57">
        <v>26</v>
      </c>
      <c r="G14" s="41">
        <v>12</v>
      </c>
      <c r="H14" s="65">
        <v>30</v>
      </c>
      <c r="I14" s="65">
        <v>20</v>
      </c>
      <c r="J14" s="14"/>
      <c r="K14" s="4">
        <v>2</v>
      </c>
      <c r="N14">
        <f t="shared" si="0"/>
        <v>132</v>
      </c>
      <c r="O14">
        <f t="shared" si="0"/>
        <v>129</v>
      </c>
      <c r="P14">
        <f t="shared" si="0"/>
        <v>117</v>
      </c>
      <c r="Q14">
        <f t="shared" si="0"/>
        <v>113</v>
      </c>
      <c r="R14">
        <f t="shared" si="0"/>
        <v>98</v>
      </c>
      <c r="S14">
        <f t="shared" si="0"/>
        <v>110</v>
      </c>
      <c r="T14">
        <f t="shared" si="0"/>
        <v>87</v>
      </c>
      <c r="U14">
        <f t="shared" si="0"/>
        <v>70</v>
      </c>
      <c r="V14">
        <f t="shared" si="1"/>
        <v>856</v>
      </c>
      <c r="W14">
        <f>SUM(V14:V15)</f>
        <v>1603</v>
      </c>
    </row>
    <row r="15" spans="2:23" ht="15" thickTop="1" x14ac:dyDescent="0.3">
      <c r="B15" s="2" t="s">
        <v>69</v>
      </c>
      <c r="C15" s="59">
        <v>26</v>
      </c>
      <c r="D15" s="59">
        <v>26</v>
      </c>
      <c r="E15" s="60">
        <v>26</v>
      </c>
      <c r="F15" s="59">
        <v>26</v>
      </c>
      <c r="G15" s="42">
        <v>24</v>
      </c>
      <c r="H15" s="42">
        <v>22</v>
      </c>
      <c r="I15" s="66">
        <v>15</v>
      </c>
      <c r="J15" s="14"/>
      <c r="K15" s="4">
        <v>5</v>
      </c>
      <c r="N15">
        <f t="shared" si="0"/>
        <v>111</v>
      </c>
      <c r="O15">
        <f t="shared" si="0"/>
        <v>110</v>
      </c>
      <c r="P15">
        <f t="shared" si="0"/>
        <v>109</v>
      </c>
      <c r="Q15">
        <f t="shared" si="0"/>
        <v>104</v>
      </c>
      <c r="R15">
        <f t="shared" si="0"/>
        <v>96</v>
      </c>
      <c r="S15">
        <f t="shared" si="0"/>
        <v>105</v>
      </c>
      <c r="T15">
        <f t="shared" si="0"/>
        <v>82</v>
      </c>
      <c r="U15">
        <f t="shared" si="0"/>
        <v>30</v>
      </c>
      <c r="V15">
        <f t="shared" si="1"/>
        <v>747</v>
      </c>
    </row>
    <row r="16" spans="2:23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7" spans="2:21" x14ac:dyDescent="0.3">
      <c r="N17">
        <f>SUM(N12:N15)</f>
        <v>491</v>
      </c>
      <c r="O17">
        <f t="shared" ref="O17:U17" si="2">SUM(O12:O15)</f>
        <v>490</v>
      </c>
      <c r="P17">
        <f t="shared" si="2"/>
        <v>448</v>
      </c>
      <c r="Q17">
        <f t="shared" si="2"/>
        <v>433</v>
      </c>
      <c r="R17">
        <f t="shared" si="2"/>
        <v>386</v>
      </c>
      <c r="S17">
        <f t="shared" si="2"/>
        <v>422</v>
      </c>
      <c r="T17">
        <f t="shared" si="2"/>
        <v>344</v>
      </c>
      <c r="U17">
        <f t="shared" si="2"/>
        <v>191</v>
      </c>
    </row>
    <row r="18" spans="2:21" x14ac:dyDescent="0.3">
      <c r="D18" t="s">
        <v>178</v>
      </c>
      <c r="E18" t="s">
        <v>179</v>
      </c>
    </row>
    <row r="19" spans="2:21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  <c r="O19">
        <f>SUM(N17:P17)</f>
        <v>1429</v>
      </c>
      <c r="R19">
        <f>SUM(Q17:U17)</f>
        <v>1776</v>
      </c>
    </row>
    <row r="20" spans="2:21" ht="15" thickBot="1" x14ac:dyDescent="0.35">
      <c r="B20" s="2" t="s">
        <v>66</v>
      </c>
      <c r="C20" s="44">
        <v>19</v>
      </c>
      <c r="D20" s="55">
        <v>26</v>
      </c>
      <c r="E20" s="56">
        <v>26</v>
      </c>
      <c r="F20" s="44">
        <v>22</v>
      </c>
      <c r="G20" s="44">
        <v>18</v>
      </c>
      <c r="H20" s="44">
        <v>17</v>
      </c>
      <c r="I20" s="64">
        <v>29</v>
      </c>
      <c r="J20" s="51">
        <v>29</v>
      </c>
      <c r="K20" s="4">
        <v>-5</v>
      </c>
      <c r="L20" t="s">
        <v>64</v>
      </c>
    </row>
    <row r="21" spans="2:21" ht="15.6" thickTop="1" thickBot="1" x14ac:dyDescent="0.35">
      <c r="B21" s="2" t="s">
        <v>67</v>
      </c>
      <c r="C21" s="41">
        <v>18</v>
      </c>
      <c r="D21" s="57">
        <v>26</v>
      </c>
      <c r="E21" s="58">
        <v>26</v>
      </c>
      <c r="F21" s="41">
        <v>26</v>
      </c>
      <c r="G21" s="41">
        <v>22</v>
      </c>
      <c r="H21" s="65">
        <v>20</v>
      </c>
      <c r="I21" s="65">
        <v>17</v>
      </c>
      <c r="J21" s="52">
        <v>22</v>
      </c>
      <c r="K21" s="4">
        <v>-2</v>
      </c>
    </row>
    <row r="22" spans="2:21" ht="15.6" thickTop="1" thickBot="1" x14ac:dyDescent="0.35">
      <c r="B22" s="2" t="s">
        <v>68</v>
      </c>
      <c r="C22" s="41">
        <v>15</v>
      </c>
      <c r="D22" s="57">
        <v>26</v>
      </c>
      <c r="E22" s="58">
        <v>26</v>
      </c>
      <c r="F22" s="41">
        <v>25</v>
      </c>
      <c r="G22" s="41">
        <v>26</v>
      </c>
      <c r="H22" s="65">
        <v>25</v>
      </c>
      <c r="I22" s="65">
        <v>13</v>
      </c>
      <c r="J22" s="52">
        <v>30</v>
      </c>
      <c r="K22" s="4">
        <v>2</v>
      </c>
    </row>
    <row r="23" spans="2:21" ht="15.6" thickTop="1" thickBot="1" x14ac:dyDescent="0.35">
      <c r="B23" s="2" t="s">
        <v>69</v>
      </c>
      <c r="C23" s="42">
        <v>24</v>
      </c>
      <c r="D23" s="59">
        <v>26</v>
      </c>
      <c r="E23" s="60">
        <v>26</v>
      </c>
      <c r="F23" s="42">
        <v>22</v>
      </c>
      <c r="G23" s="44">
        <v>17</v>
      </c>
      <c r="H23" s="42">
        <v>16</v>
      </c>
      <c r="I23" s="66">
        <v>27</v>
      </c>
      <c r="J23" s="53">
        <v>30</v>
      </c>
      <c r="K23" s="4">
        <v>5</v>
      </c>
    </row>
    <row r="24" spans="2:21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21" x14ac:dyDescent="0.3">
      <c r="D26" t="s">
        <v>176</v>
      </c>
      <c r="E26" t="s">
        <v>177</v>
      </c>
    </row>
    <row r="27" spans="2:21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21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21" ht="15.6" thickTop="1" thickBot="1" x14ac:dyDescent="0.35">
      <c r="B29" s="2" t="s">
        <v>67</v>
      </c>
      <c r="C29" s="48">
        <v>23</v>
      </c>
      <c r="D29" s="41">
        <v>15</v>
      </c>
      <c r="E29" s="9"/>
      <c r="F29" s="9"/>
      <c r="G29" s="9"/>
      <c r="H29" s="9"/>
      <c r="I29" s="9"/>
      <c r="J29" s="13"/>
      <c r="K29" s="4">
        <v>-2</v>
      </c>
    </row>
    <row r="30" spans="2:21" ht="15.6" thickTop="1" thickBot="1" x14ac:dyDescent="0.35">
      <c r="B30" s="2" t="s">
        <v>68</v>
      </c>
      <c r="C30" s="49">
        <v>22</v>
      </c>
      <c r="D30" s="41">
        <v>15</v>
      </c>
      <c r="E30" s="9"/>
      <c r="F30" s="9"/>
      <c r="G30" s="9"/>
      <c r="H30" s="9"/>
      <c r="I30" s="9"/>
      <c r="J30" s="13"/>
      <c r="K30" s="4">
        <v>2</v>
      </c>
    </row>
    <row r="31" spans="2:21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21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>
        <v>23</v>
      </c>
      <c r="D36" s="44">
        <v>28</v>
      </c>
      <c r="E36" s="44">
        <v>19</v>
      </c>
      <c r="F36" s="48">
        <v>16</v>
      </c>
      <c r="G36" s="48">
        <v>15</v>
      </c>
      <c r="H36" s="62">
        <v>24</v>
      </c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46">
        <v>33</v>
      </c>
      <c r="D37" s="41">
        <v>24</v>
      </c>
      <c r="E37" s="41">
        <v>19</v>
      </c>
      <c r="F37" s="47">
        <v>20</v>
      </c>
      <c r="G37" s="47">
        <v>20</v>
      </c>
      <c r="H37" s="47">
        <v>18</v>
      </c>
      <c r="I37" s="47">
        <v>10</v>
      </c>
      <c r="J37" s="13"/>
      <c r="K37" s="4">
        <v>-2</v>
      </c>
    </row>
    <row r="38" spans="2:12" ht="15.6" thickTop="1" thickBot="1" x14ac:dyDescent="0.35">
      <c r="B38" s="2" t="s">
        <v>68</v>
      </c>
      <c r="C38" s="46">
        <v>29</v>
      </c>
      <c r="D38" s="41">
        <v>22</v>
      </c>
      <c r="E38" s="41">
        <v>25</v>
      </c>
      <c r="F38" s="47">
        <v>22</v>
      </c>
      <c r="G38" s="47">
        <v>20</v>
      </c>
      <c r="H38" s="47">
        <v>15</v>
      </c>
      <c r="I38" s="47">
        <v>14</v>
      </c>
      <c r="J38" s="14"/>
      <c r="K38" s="4">
        <v>2</v>
      </c>
    </row>
    <row r="39" spans="2:12" ht="15.6" thickTop="1" thickBot="1" x14ac:dyDescent="0.35">
      <c r="B39" s="2" t="s">
        <v>69</v>
      </c>
      <c r="C39" s="43">
        <v>21</v>
      </c>
      <c r="D39" s="42">
        <v>18</v>
      </c>
      <c r="E39" s="42">
        <v>17</v>
      </c>
      <c r="F39" s="49">
        <v>16</v>
      </c>
      <c r="G39" s="49">
        <v>15</v>
      </c>
      <c r="H39" s="63">
        <v>27</v>
      </c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>
        <v>40</v>
      </c>
      <c r="D44" s="36">
        <v>40</v>
      </c>
      <c r="E44" s="35">
        <v>40</v>
      </c>
      <c r="F44" s="36">
        <v>40</v>
      </c>
      <c r="G44" s="36">
        <v>40</v>
      </c>
      <c r="H44" s="35">
        <v>40</v>
      </c>
      <c r="I44" s="36">
        <v>40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5">
        <v>40</v>
      </c>
      <c r="D45" s="36">
        <v>40</v>
      </c>
      <c r="E45" s="35">
        <v>40</v>
      </c>
      <c r="F45" s="36">
        <v>40</v>
      </c>
      <c r="G45" s="35">
        <v>40</v>
      </c>
      <c r="H45" s="36">
        <v>40</v>
      </c>
      <c r="I45" s="35">
        <v>40</v>
      </c>
      <c r="J45" s="36">
        <v>40</v>
      </c>
      <c r="K45" s="4">
        <v>-2</v>
      </c>
    </row>
    <row r="46" spans="2:12" ht="15.6" thickTop="1" thickBot="1" x14ac:dyDescent="0.35">
      <c r="B46" s="2" t="s">
        <v>68</v>
      </c>
      <c r="C46" s="35">
        <v>40</v>
      </c>
      <c r="D46" s="36">
        <v>40</v>
      </c>
      <c r="E46" s="35">
        <v>40</v>
      </c>
      <c r="F46" s="36">
        <v>40</v>
      </c>
      <c r="G46" s="35">
        <v>40</v>
      </c>
      <c r="H46" s="36">
        <v>40</v>
      </c>
      <c r="I46" s="35">
        <v>40</v>
      </c>
      <c r="J46" s="36">
        <v>40</v>
      </c>
      <c r="K46" s="4">
        <v>2</v>
      </c>
    </row>
    <row r="47" spans="2:12" ht="15.6" thickTop="1" thickBot="1" x14ac:dyDescent="0.35">
      <c r="B47" s="2" t="s">
        <v>69</v>
      </c>
      <c r="C47" s="35">
        <v>40</v>
      </c>
      <c r="D47" s="36">
        <v>40</v>
      </c>
      <c r="E47" s="35">
        <v>40</v>
      </c>
      <c r="F47" s="36">
        <v>40</v>
      </c>
      <c r="G47" s="36">
        <v>40</v>
      </c>
      <c r="H47" s="35">
        <v>40</v>
      </c>
      <c r="I47" s="36">
        <v>40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R133"/>
  <sheetViews>
    <sheetView tabSelected="1"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SUM(C5:C126)</f>
        <v>7405</v>
      </c>
      <c r="D4" s="1" t="s">
        <v>338</v>
      </c>
      <c r="E4" s="1"/>
      <c r="F4" s="1"/>
      <c r="G4" s="1"/>
      <c r="H4" s="1">
        <f>SUM(H5:H126)</f>
        <v>52714</v>
      </c>
      <c r="I4" s="1">
        <f>SUM(I5:I126)</f>
        <v>-1</v>
      </c>
      <c r="J4" s="1">
        <f>SUM(J5:J126)</f>
        <v>295620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52714</v>
      </c>
      <c r="N5" s="73">
        <f>M5/$C$4</f>
        <v>7.1187035786630659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 t="shared" ref="H6:H37" si="0">E6*$C6</f>
        <v>60</v>
      </c>
      <c r="I6" s="1">
        <f t="shared" ref="I6:I37" si="1">F6*$C6</f>
        <v>0</v>
      </c>
      <c r="J6" s="1">
        <f t="shared" ref="J6:J37" si="2">G6*$C6</f>
        <v>80</v>
      </c>
      <c r="L6" s="72" t="s">
        <v>187</v>
      </c>
      <c r="M6" s="30">
        <f>I4</f>
        <v>-1</v>
      </c>
      <c r="N6" s="80">
        <f t="shared" ref="N6:N7" si="3">M6/$C$4</f>
        <v>-1.3504388926401079E-4</v>
      </c>
      <c r="O6" t="s">
        <v>319</v>
      </c>
    </row>
    <row r="7" spans="1:18" ht="15" thickBot="1" x14ac:dyDescent="0.35">
      <c r="A7" s="7">
        <v>1</v>
      </c>
      <c r="B7" s="45" t="s">
        <v>8</v>
      </c>
      <c r="C7" s="7">
        <v>18</v>
      </c>
      <c r="D7" s="1" t="s">
        <v>47</v>
      </c>
      <c r="E7" s="1">
        <v>16</v>
      </c>
      <c r="F7" s="1">
        <v>-5</v>
      </c>
      <c r="G7" s="1">
        <v>21</v>
      </c>
      <c r="H7" s="1">
        <f t="shared" si="0"/>
        <v>288</v>
      </c>
      <c r="I7" s="1">
        <f t="shared" si="1"/>
        <v>-90</v>
      </c>
      <c r="J7" s="1">
        <f t="shared" si="2"/>
        <v>378</v>
      </c>
      <c r="L7" s="72" t="s">
        <v>188</v>
      </c>
      <c r="M7" s="30">
        <f>J4</f>
        <v>295620</v>
      </c>
      <c r="N7" s="79">
        <f t="shared" si="3"/>
        <v>39.921674544226875</v>
      </c>
      <c r="O7" s="81" t="s">
        <v>317</v>
      </c>
    </row>
    <row r="8" spans="1:18" x14ac:dyDescent="0.3">
      <c r="A8" s="7">
        <v>2</v>
      </c>
      <c r="B8" s="45" t="s">
        <v>9</v>
      </c>
      <c r="C8" s="7">
        <v>23</v>
      </c>
      <c r="D8" s="1" t="s">
        <v>47</v>
      </c>
      <c r="E8" s="1">
        <v>16</v>
      </c>
      <c r="F8" s="1">
        <v>-5</v>
      </c>
      <c r="G8" s="1">
        <v>28</v>
      </c>
      <c r="H8" s="1">
        <f t="shared" si="0"/>
        <v>368</v>
      </c>
      <c r="I8" s="1">
        <f t="shared" si="1"/>
        <v>-115</v>
      </c>
      <c r="J8" s="1">
        <f t="shared" si="2"/>
        <v>644</v>
      </c>
    </row>
    <row r="9" spans="1:18" ht="15" thickBot="1" x14ac:dyDescent="0.35">
      <c r="A9" s="7">
        <v>3</v>
      </c>
      <c r="B9" s="45" t="s">
        <v>10</v>
      </c>
      <c r="C9" s="7">
        <v>24</v>
      </c>
      <c r="D9" s="1" t="s">
        <v>47</v>
      </c>
      <c r="E9" s="1">
        <v>16</v>
      </c>
      <c r="F9" s="1">
        <v>5</v>
      </c>
      <c r="G9" s="1">
        <v>28</v>
      </c>
      <c r="H9" s="1">
        <f t="shared" si="0"/>
        <v>384</v>
      </c>
      <c r="I9" s="1">
        <f t="shared" si="1"/>
        <v>120</v>
      </c>
      <c r="J9" s="1">
        <f t="shared" si="2"/>
        <v>672</v>
      </c>
    </row>
    <row r="10" spans="1:18" x14ac:dyDescent="0.3">
      <c r="A10" s="7">
        <v>4</v>
      </c>
      <c r="B10" s="45" t="s">
        <v>11</v>
      </c>
      <c r="C10" s="7">
        <v>22</v>
      </c>
      <c r="D10" s="1" t="s">
        <v>47</v>
      </c>
      <c r="E10" s="1">
        <v>16</v>
      </c>
      <c r="F10" s="1">
        <v>5</v>
      </c>
      <c r="G10" s="1">
        <v>21</v>
      </c>
      <c r="H10" s="1">
        <f t="shared" si="0"/>
        <v>352</v>
      </c>
      <c r="I10" s="1">
        <f t="shared" si="1"/>
        <v>110</v>
      </c>
      <c r="J10" s="1">
        <f t="shared" si="2"/>
        <v>462</v>
      </c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A11" s="7">
        <v>5</v>
      </c>
      <c r="B11" s="45" t="s">
        <v>12</v>
      </c>
      <c r="C11" s="7">
        <v>18</v>
      </c>
      <c r="D11" s="1" t="s">
        <v>48</v>
      </c>
      <c r="E11" s="1">
        <v>13</v>
      </c>
      <c r="F11" s="1">
        <v>-5</v>
      </c>
      <c r="G11" s="1">
        <v>28</v>
      </c>
      <c r="H11" s="1">
        <f t="shared" si="0"/>
        <v>234</v>
      </c>
      <c r="I11" s="1">
        <f t="shared" si="1"/>
        <v>-90</v>
      </c>
      <c r="J11" s="1">
        <f t="shared" si="2"/>
        <v>504</v>
      </c>
      <c r="L11" t="s">
        <v>162</v>
      </c>
      <c r="M11">
        <v>4</v>
      </c>
      <c r="N11" t="s">
        <v>153</v>
      </c>
      <c r="O11" s="70" t="s">
        <v>314</v>
      </c>
      <c r="P11" s="71">
        <f>C4</f>
        <v>7405</v>
      </c>
    </row>
    <row r="12" spans="1:18" ht="15" thickBot="1" x14ac:dyDescent="0.35">
      <c r="A12" s="7">
        <v>6</v>
      </c>
      <c r="B12" s="45" t="s">
        <v>13</v>
      </c>
      <c r="C12" s="7">
        <v>16</v>
      </c>
      <c r="D12" s="1" t="s">
        <v>48</v>
      </c>
      <c r="E12" s="1">
        <v>13</v>
      </c>
      <c r="F12" s="1">
        <v>5</v>
      </c>
      <c r="G12" s="1">
        <v>21</v>
      </c>
      <c r="H12" s="1">
        <f t="shared" si="0"/>
        <v>208</v>
      </c>
      <c r="I12" s="1">
        <f t="shared" si="1"/>
        <v>80</v>
      </c>
      <c r="J12" s="1">
        <f t="shared" si="2"/>
        <v>336</v>
      </c>
      <c r="L12" t="s">
        <v>323</v>
      </c>
      <c r="M12">
        <v>3</v>
      </c>
      <c r="N12" t="s">
        <v>153</v>
      </c>
      <c r="O12" s="74" t="s">
        <v>312</v>
      </c>
      <c r="P12" s="75">
        <f>N5</f>
        <v>7.1187035786630659</v>
      </c>
      <c r="Q12" t="s">
        <v>152</v>
      </c>
    </row>
    <row r="13" spans="1:18" x14ac:dyDescent="0.3">
      <c r="A13" s="7">
        <v>7</v>
      </c>
      <c r="B13" s="45" t="s">
        <v>14</v>
      </c>
      <c r="C13" s="7">
        <v>22</v>
      </c>
      <c r="D13" s="1" t="s">
        <v>48</v>
      </c>
      <c r="E13" s="1">
        <v>13</v>
      </c>
      <c r="F13" s="1">
        <v>-2</v>
      </c>
      <c r="G13" s="1">
        <v>28</v>
      </c>
      <c r="H13" s="1">
        <f t="shared" si="0"/>
        <v>286</v>
      </c>
      <c r="I13" s="1">
        <f t="shared" si="1"/>
        <v>-44</v>
      </c>
      <c r="J13" s="1">
        <f t="shared" si="2"/>
        <v>616</v>
      </c>
      <c r="L13" t="s">
        <v>156</v>
      </c>
      <c r="M13">
        <v>20</v>
      </c>
      <c r="N13" t="s">
        <v>151</v>
      </c>
      <c r="O13" t="s">
        <v>322</v>
      </c>
      <c r="P13">
        <v>5.0999999999999996</v>
      </c>
      <c r="Q13" t="s">
        <v>329</v>
      </c>
      <c r="R13">
        <f>P11/200</f>
        <v>37.024999999999999</v>
      </c>
    </row>
    <row r="14" spans="1:18" x14ac:dyDescent="0.3">
      <c r="A14" s="7">
        <v>8</v>
      </c>
      <c r="B14" s="45" t="s">
        <v>15</v>
      </c>
      <c r="C14" s="7">
        <v>26</v>
      </c>
      <c r="D14" s="1" t="s">
        <v>48</v>
      </c>
      <c r="E14" s="1">
        <v>13</v>
      </c>
      <c r="F14" s="1">
        <v>2</v>
      </c>
      <c r="G14" s="1">
        <v>28</v>
      </c>
      <c r="H14" s="1">
        <f t="shared" si="0"/>
        <v>338</v>
      </c>
      <c r="I14" s="1">
        <f t="shared" si="1"/>
        <v>52</v>
      </c>
      <c r="J14" s="1">
        <f t="shared" si="2"/>
        <v>728</v>
      </c>
      <c r="L14" t="s">
        <v>159</v>
      </c>
      <c r="M14">
        <v>6</v>
      </c>
      <c r="N14" t="s">
        <v>152</v>
      </c>
      <c r="O14" t="s">
        <v>325</v>
      </c>
      <c r="P14">
        <v>29.2</v>
      </c>
      <c r="Q14" t="s">
        <v>329</v>
      </c>
      <c r="R14">
        <f>P13</f>
        <v>5.0999999999999996</v>
      </c>
    </row>
    <row r="15" spans="1:18" x14ac:dyDescent="0.3">
      <c r="A15" s="7">
        <v>9</v>
      </c>
      <c r="B15" s="45" t="s">
        <v>16</v>
      </c>
      <c r="C15" s="7">
        <v>14</v>
      </c>
      <c r="D15" s="1" t="s">
        <v>48</v>
      </c>
      <c r="E15" s="1">
        <v>16</v>
      </c>
      <c r="F15" s="1">
        <v>-2</v>
      </c>
      <c r="G15" s="1">
        <v>28</v>
      </c>
      <c r="H15" s="1">
        <f t="shared" si="0"/>
        <v>224</v>
      </c>
      <c r="I15" s="1">
        <f t="shared" si="1"/>
        <v>-28</v>
      </c>
      <c r="J15" s="1">
        <f t="shared" si="2"/>
        <v>392</v>
      </c>
      <c r="L15" t="s">
        <v>164</v>
      </c>
      <c r="M15">
        <v>38</v>
      </c>
      <c r="N15" t="s">
        <v>153</v>
      </c>
      <c r="O15" t="s">
        <v>326</v>
      </c>
      <c r="P15">
        <v>0.25</v>
      </c>
      <c r="Q15" t="s">
        <v>152</v>
      </c>
    </row>
    <row r="16" spans="1:18" x14ac:dyDescent="0.3">
      <c r="A16" s="7">
        <v>10</v>
      </c>
      <c r="B16" s="45" t="s">
        <v>17</v>
      </c>
      <c r="C16" s="7">
        <v>17</v>
      </c>
      <c r="D16" s="1" t="s">
        <v>48</v>
      </c>
      <c r="E16" s="1">
        <v>13</v>
      </c>
      <c r="F16" s="1">
        <v>5</v>
      </c>
      <c r="G16" s="1">
        <v>28</v>
      </c>
      <c r="H16" s="1">
        <f t="shared" si="0"/>
        <v>221</v>
      </c>
      <c r="I16" s="1">
        <f t="shared" si="1"/>
        <v>85</v>
      </c>
      <c r="J16" s="1">
        <f t="shared" si="2"/>
        <v>476</v>
      </c>
      <c r="L16" t="s">
        <v>165</v>
      </c>
      <c r="M16">
        <v>44</v>
      </c>
      <c r="N16" t="s">
        <v>152</v>
      </c>
    </row>
    <row r="17" spans="1:16" ht="15" thickBot="1" x14ac:dyDescent="0.35">
      <c r="A17" s="7">
        <v>11</v>
      </c>
      <c r="B17" s="45" t="s">
        <v>18</v>
      </c>
      <c r="C17" s="7">
        <v>22</v>
      </c>
      <c r="D17" s="1" t="s">
        <v>48</v>
      </c>
      <c r="E17" s="1">
        <v>13</v>
      </c>
      <c r="F17" s="1">
        <v>-5</v>
      </c>
      <c r="G17" s="1">
        <v>35</v>
      </c>
      <c r="H17" s="1">
        <f t="shared" si="0"/>
        <v>286</v>
      </c>
      <c r="I17" s="1">
        <f t="shared" si="1"/>
        <v>-110</v>
      </c>
      <c r="J17" s="1">
        <f t="shared" si="2"/>
        <v>770</v>
      </c>
      <c r="L17" t="s">
        <v>320</v>
      </c>
      <c r="M17">
        <v>9.125</v>
      </c>
      <c r="N17" t="s">
        <v>152</v>
      </c>
      <c r="O17" t="s">
        <v>324</v>
      </c>
      <c r="P17">
        <f>P14*P15</f>
        <v>7.3</v>
      </c>
    </row>
    <row r="18" spans="1:16" ht="15" thickBot="1" x14ac:dyDescent="0.35">
      <c r="A18" s="7">
        <v>12</v>
      </c>
      <c r="B18" s="45" t="s">
        <v>19</v>
      </c>
      <c r="C18" s="7">
        <v>12</v>
      </c>
      <c r="D18" s="1" t="s">
        <v>48</v>
      </c>
      <c r="E18" s="1">
        <v>16</v>
      </c>
      <c r="F18" s="1">
        <v>2</v>
      </c>
      <c r="G18" s="1">
        <v>28</v>
      </c>
      <c r="H18" s="1">
        <f t="shared" si="0"/>
        <v>192</v>
      </c>
      <c r="I18" s="1">
        <f t="shared" si="1"/>
        <v>24</v>
      </c>
      <c r="J18" s="1">
        <f t="shared" si="2"/>
        <v>336</v>
      </c>
      <c r="L18" t="s">
        <v>321</v>
      </c>
      <c r="M18">
        <f>M17-M14</f>
        <v>3.125</v>
      </c>
      <c r="N18" t="s">
        <v>152</v>
      </c>
      <c r="O18" s="76" t="s">
        <v>335</v>
      </c>
      <c r="P18" s="77">
        <f>P17-P12</f>
        <v>0.18129642133693391</v>
      </c>
    </row>
    <row r="19" spans="1:16" x14ac:dyDescent="0.3">
      <c r="A19" s="7">
        <v>13</v>
      </c>
      <c r="B19" s="45" t="s">
        <v>88</v>
      </c>
      <c r="C19" s="7">
        <v>22</v>
      </c>
      <c r="D19" s="1" t="s">
        <v>48</v>
      </c>
      <c r="E19" s="1">
        <v>13</v>
      </c>
      <c r="F19" s="1">
        <v>5</v>
      </c>
      <c r="G19" s="1">
        <v>35</v>
      </c>
      <c r="H19" s="1">
        <f t="shared" si="0"/>
        <v>286</v>
      </c>
      <c r="I19" s="1">
        <f t="shared" si="1"/>
        <v>110</v>
      </c>
      <c r="J19" s="1">
        <f t="shared" si="2"/>
        <v>770</v>
      </c>
    </row>
    <row r="20" spans="1:16" x14ac:dyDescent="0.3">
      <c r="A20" s="7">
        <v>14</v>
      </c>
      <c r="B20" s="45" t="s">
        <v>89</v>
      </c>
      <c r="C20" s="7">
        <v>17</v>
      </c>
      <c r="D20" s="1" t="s">
        <v>48</v>
      </c>
      <c r="E20" s="1">
        <v>13</v>
      </c>
      <c r="F20" s="1">
        <v>-5</v>
      </c>
      <c r="G20" s="1">
        <v>21</v>
      </c>
      <c r="H20" s="1">
        <f t="shared" si="0"/>
        <v>221</v>
      </c>
      <c r="I20" s="1">
        <f t="shared" si="1"/>
        <v>-85</v>
      </c>
      <c r="J20" s="1">
        <f t="shared" si="2"/>
        <v>357</v>
      </c>
    </row>
    <row r="21" spans="1:16" x14ac:dyDescent="0.3">
      <c r="A21" s="7">
        <v>15</v>
      </c>
      <c r="B21" s="45" t="s">
        <v>90</v>
      </c>
      <c r="C21" s="7">
        <v>26</v>
      </c>
      <c r="D21" s="1" t="s">
        <v>49</v>
      </c>
      <c r="E21" s="1">
        <v>13</v>
      </c>
      <c r="F21" s="1">
        <v>-2</v>
      </c>
      <c r="G21" s="1">
        <v>35</v>
      </c>
      <c r="H21" s="1">
        <f t="shared" si="0"/>
        <v>338</v>
      </c>
      <c r="I21" s="1">
        <f t="shared" si="1"/>
        <v>-52</v>
      </c>
      <c r="J21" s="1">
        <f t="shared" si="2"/>
        <v>910</v>
      </c>
    </row>
    <row r="22" spans="1:16" x14ac:dyDescent="0.3">
      <c r="A22" s="7">
        <v>16</v>
      </c>
      <c r="B22" s="45" t="s">
        <v>91</v>
      </c>
      <c r="C22" s="7">
        <v>15</v>
      </c>
      <c r="D22" s="1" t="s">
        <v>49</v>
      </c>
      <c r="E22" s="1">
        <v>13</v>
      </c>
      <c r="F22" s="1">
        <v>2</v>
      </c>
      <c r="G22" s="1">
        <v>56</v>
      </c>
      <c r="H22" s="1">
        <f t="shared" si="0"/>
        <v>195</v>
      </c>
      <c r="I22" s="1">
        <f t="shared" si="1"/>
        <v>30</v>
      </c>
      <c r="J22" s="1">
        <f t="shared" si="2"/>
        <v>840</v>
      </c>
    </row>
    <row r="23" spans="1:16" x14ac:dyDescent="0.3">
      <c r="A23" s="7">
        <v>17</v>
      </c>
      <c r="B23" s="45" t="s">
        <v>92</v>
      </c>
      <c r="C23" s="7">
        <v>18</v>
      </c>
      <c r="D23" s="1" t="s">
        <v>49</v>
      </c>
      <c r="E23" s="1">
        <v>13</v>
      </c>
      <c r="F23" s="1">
        <v>-2</v>
      </c>
      <c r="G23" s="1">
        <v>56</v>
      </c>
      <c r="H23" s="1">
        <f t="shared" si="0"/>
        <v>234</v>
      </c>
      <c r="I23" s="1">
        <f t="shared" si="1"/>
        <v>-36</v>
      </c>
      <c r="J23" s="1">
        <f t="shared" si="2"/>
        <v>1008</v>
      </c>
    </row>
    <row r="24" spans="1:16" x14ac:dyDescent="0.3">
      <c r="A24" s="7">
        <v>18</v>
      </c>
      <c r="B24" s="45" t="s">
        <v>93</v>
      </c>
      <c r="C24" s="7">
        <v>19</v>
      </c>
      <c r="D24" s="1" t="s">
        <v>49</v>
      </c>
      <c r="E24" s="1">
        <v>13</v>
      </c>
      <c r="F24" s="1">
        <v>-5</v>
      </c>
      <c r="G24" s="1">
        <v>56</v>
      </c>
      <c r="H24" s="1">
        <f t="shared" si="0"/>
        <v>247</v>
      </c>
      <c r="I24" s="1">
        <f t="shared" si="1"/>
        <v>-95</v>
      </c>
      <c r="J24" s="1">
        <f t="shared" si="2"/>
        <v>1064</v>
      </c>
    </row>
    <row r="25" spans="1:16" x14ac:dyDescent="0.3">
      <c r="A25" s="7">
        <v>19</v>
      </c>
      <c r="B25" s="45" t="s">
        <v>94</v>
      </c>
      <c r="C25" s="7">
        <v>24</v>
      </c>
      <c r="D25" s="1" t="s">
        <v>49</v>
      </c>
      <c r="E25" s="1">
        <v>13</v>
      </c>
      <c r="F25" s="1">
        <v>5</v>
      </c>
      <c r="G25" s="1">
        <v>56</v>
      </c>
      <c r="H25" s="1">
        <f t="shared" si="0"/>
        <v>312</v>
      </c>
      <c r="I25" s="1">
        <f t="shared" si="1"/>
        <v>120</v>
      </c>
      <c r="J25" s="1">
        <f t="shared" si="2"/>
        <v>1344</v>
      </c>
    </row>
    <row r="26" spans="1:16" x14ac:dyDescent="0.3">
      <c r="A26" s="7">
        <v>20</v>
      </c>
      <c r="B26" s="45" t="s">
        <v>95</v>
      </c>
      <c r="C26" s="7">
        <v>25</v>
      </c>
      <c r="D26" s="1" t="s">
        <v>49</v>
      </c>
      <c r="E26" s="1">
        <v>13</v>
      </c>
      <c r="F26" s="1">
        <v>2</v>
      </c>
      <c r="G26" s="1">
        <v>35</v>
      </c>
      <c r="H26" s="1">
        <f t="shared" si="0"/>
        <v>325</v>
      </c>
      <c r="I26" s="1">
        <f t="shared" si="1"/>
        <v>50</v>
      </c>
      <c r="J26" s="1">
        <f t="shared" si="2"/>
        <v>875</v>
      </c>
    </row>
    <row r="27" spans="1:16" x14ac:dyDescent="0.3">
      <c r="A27" s="7">
        <v>21</v>
      </c>
      <c r="B27" s="45" t="s">
        <v>114</v>
      </c>
      <c r="C27" s="7">
        <v>21</v>
      </c>
      <c r="D27" s="1" t="s">
        <v>97</v>
      </c>
      <c r="E27" s="1">
        <v>6</v>
      </c>
      <c r="F27" s="1">
        <v>5</v>
      </c>
      <c r="G27" s="1">
        <v>56</v>
      </c>
      <c r="H27" s="1">
        <f t="shared" si="0"/>
        <v>126</v>
      </c>
      <c r="I27" s="1">
        <f t="shared" si="1"/>
        <v>105</v>
      </c>
      <c r="J27" s="1">
        <f t="shared" si="2"/>
        <v>1176</v>
      </c>
    </row>
    <row r="28" spans="1:16" x14ac:dyDescent="0.3">
      <c r="A28" s="7">
        <v>22</v>
      </c>
      <c r="B28" s="45" t="s">
        <v>115</v>
      </c>
      <c r="C28" s="7">
        <v>18</v>
      </c>
      <c r="D28" s="1" t="s">
        <v>97</v>
      </c>
      <c r="E28" s="1">
        <v>6</v>
      </c>
      <c r="F28" s="1">
        <v>-5</v>
      </c>
      <c r="G28" s="1">
        <v>49</v>
      </c>
      <c r="H28" s="1">
        <f t="shared" si="0"/>
        <v>108</v>
      </c>
      <c r="I28" s="1">
        <f t="shared" si="1"/>
        <v>-90</v>
      </c>
      <c r="J28" s="1">
        <f t="shared" si="2"/>
        <v>882</v>
      </c>
    </row>
    <row r="29" spans="1:16" x14ac:dyDescent="0.3">
      <c r="A29" s="7">
        <v>23</v>
      </c>
      <c r="B29" s="45" t="s">
        <v>116</v>
      </c>
      <c r="C29" s="7">
        <v>17</v>
      </c>
      <c r="D29" s="1" t="s">
        <v>97</v>
      </c>
      <c r="E29" s="1">
        <v>6</v>
      </c>
      <c r="F29" s="1">
        <v>5</v>
      </c>
      <c r="G29" s="1">
        <v>42</v>
      </c>
      <c r="H29" s="1">
        <f t="shared" si="0"/>
        <v>102</v>
      </c>
      <c r="I29" s="1">
        <f t="shared" si="1"/>
        <v>85</v>
      </c>
      <c r="J29" s="1">
        <f t="shared" si="2"/>
        <v>714</v>
      </c>
    </row>
    <row r="30" spans="1:16" x14ac:dyDescent="0.3">
      <c r="A30" s="7">
        <v>24</v>
      </c>
      <c r="B30" s="45" t="s">
        <v>117</v>
      </c>
      <c r="C30" s="7">
        <v>24</v>
      </c>
      <c r="D30" s="1" t="s">
        <v>97</v>
      </c>
      <c r="E30" s="1">
        <v>6</v>
      </c>
      <c r="F30" s="1">
        <v>-2</v>
      </c>
      <c r="G30" s="1">
        <v>49</v>
      </c>
      <c r="H30" s="1">
        <f t="shared" si="0"/>
        <v>144</v>
      </c>
      <c r="I30" s="1">
        <f t="shared" si="1"/>
        <v>-48</v>
      </c>
      <c r="J30" s="1">
        <f t="shared" si="2"/>
        <v>1176</v>
      </c>
    </row>
    <row r="31" spans="1:16" x14ac:dyDescent="0.3">
      <c r="A31" s="7">
        <v>25</v>
      </c>
      <c r="B31" s="45" t="s">
        <v>118</v>
      </c>
      <c r="C31" s="7">
        <v>15</v>
      </c>
      <c r="D31" s="1" t="s">
        <v>97</v>
      </c>
      <c r="E31" s="1">
        <v>9</v>
      </c>
      <c r="F31" s="1">
        <v>-2</v>
      </c>
      <c r="G31" s="1">
        <v>49</v>
      </c>
      <c r="H31" s="1">
        <f t="shared" si="0"/>
        <v>135</v>
      </c>
      <c r="I31" s="1">
        <f t="shared" si="1"/>
        <v>-30</v>
      </c>
      <c r="J31" s="1">
        <f t="shared" si="2"/>
        <v>735</v>
      </c>
    </row>
    <row r="32" spans="1:16" x14ac:dyDescent="0.3">
      <c r="A32" s="7">
        <v>26</v>
      </c>
      <c r="B32" s="45" t="s">
        <v>119</v>
      </c>
      <c r="C32" s="7">
        <v>19</v>
      </c>
      <c r="D32" s="1" t="s">
        <v>97</v>
      </c>
      <c r="E32" s="1">
        <v>6</v>
      </c>
      <c r="F32" s="1">
        <v>-2</v>
      </c>
      <c r="G32" s="1">
        <v>42</v>
      </c>
      <c r="H32" s="1">
        <f t="shared" si="0"/>
        <v>114</v>
      </c>
      <c r="I32" s="1">
        <f t="shared" si="1"/>
        <v>-38</v>
      </c>
      <c r="J32" s="1">
        <f t="shared" si="2"/>
        <v>798</v>
      </c>
    </row>
    <row r="33" spans="1:10" x14ac:dyDescent="0.3">
      <c r="A33" s="7">
        <v>27</v>
      </c>
      <c r="B33" s="45" t="s">
        <v>120</v>
      </c>
      <c r="C33" s="7">
        <v>15</v>
      </c>
      <c r="D33" s="1" t="s">
        <v>97</v>
      </c>
      <c r="E33" s="1">
        <v>9</v>
      </c>
      <c r="F33" s="1">
        <v>2</v>
      </c>
      <c r="G33" s="1">
        <v>49</v>
      </c>
      <c r="H33" s="1">
        <f t="shared" si="0"/>
        <v>135</v>
      </c>
      <c r="I33" s="1">
        <f t="shared" si="1"/>
        <v>30</v>
      </c>
      <c r="J33" s="1">
        <f t="shared" si="2"/>
        <v>735</v>
      </c>
    </row>
    <row r="34" spans="1:10" x14ac:dyDescent="0.3">
      <c r="A34" s="7">
        <v>28</v>
      </c>
      <c r="B34" s="45" t="s">
        <v>121</v>
      </c>
      <c r="C34" s="7">
        <v>23</v>
      </c>
      <c r="D34" s="1" t="s">
        <v>97</v>
      </c>
      <c r="E34" s="1">
        <v>6</v>
      </c>
      <c r="F34" s="1">
        <v>-5</v>
      </c>
      <c r="G34" s="1">
        <v>56</v>
      </c>
      <c r="H34" s="1">
        <f t="shared" si="0"/>
        <v>138</v>
      </c>
      <c r="I34" s="1">
        <f t="shared" si="1"/>
        <v>-115</v>
      </c>
      <c r="J34" s="1">
        <f t="shared" si="2"/>
        <v>1288</v>
      </c>
    </row>
    <row r="35" spans="1:10" x14ac:dyDescent="0.3">
      <c r="A35" s="7">
        <v>29</v>
      </c>
      <c r="B35" s="45" t="s">
        <v>122</v>
      </c>
      <c r="C35" s="7">
        <v>18</v>
      </c>
      <c r="D35" s="1" t="s">
        <v>97</v>
      </c>
      <c r="E35" s="1">
        <v>6</v>
      </c>
      <c r="F35" s="1">
        <v>5</v>
      </c>
      <c r="G35" s="1">
        <v>49</v>
      </c>
      <c r="H35" s="1">
        <f t="shared" si="0"/>
        <v>108</v>
      </c>
      <c r="I35" s="1">
        <f t="shared" si="1"/>
        <v>90</v>
      </c>
      <c r="J35" s="1">
        <f t="shared" si="2"/>
        <v>882</v>
      </c>
    </row>
    <row r="36" spans="1:10" x14ac:dyDescent="0.3">
      <c r="A36" s="7">
        <v>30</v>
      </c>
      <c r="B36" s="45" t="s">
        <v>123</v>
      </c>
      <c r="C36" s="7">
        <v>19</v>
      </c>
      <c r="D36" s="1" t="s">
        <v>97</v>
      </c>
      <c r="E36" s="1">
        <v>6</v>
      </c>
      <c r="F36" s="1">
        <v>-5</v>
      </c>
      <c r="G36" s="1">
        <v>42</v>
      </c>
      <c r="H36" s="1">
        <f t="shared" si="0"/>
        <v>114</v>
      </c>
      <c r="I36" s="1">
        <f t="shared" si="1"/>
        <v>-95</v>
      </c>
      <c r="J36" s="1">
        <f t="shared" si="2"/>
        <v>798</v>
      </c>
    </row>
    <row r="37" spans="1:10" x14ac:dyDescent="0.3">
      <c r="A37" s="7">
        <v>31</v>
      </c>
      <c r="B37" s="45" t="s">
        <v>124</v>
      </c>
      <c r="C37" s="7">
        <v>22</v>
      </c>
      <c r="D37" s="1" t="s">
        <v>97</v>
      </c>
      <c r="E37" s="1">
        <v>6</v>
      </c>
      <c r="F37" s="1">
        <v>2</v>
      </c>
      <c r="G37" s="1">
        <v>49</v>
      </c>
      <c r="H37" s="1">
        <f t="shared" si="0"/>
        <v>132</v>
      </c>
      <c r="I37" s="1">
        <f t="shared" si="1"/>
        <v>44</v>
      </c>
      <c r="J37" s="1">
        <f t="shared" si="2"/>
        <v>1078</v>
      </c>
    </row>
    <row r="38" spans="1:10" x14ac:dyDescent="0.3">
      <c r="A38" s="7">
        <v>32</v>
      </c>
      <c r="B38" s="45" t="s">
        <v>125</v>
      </c>
      <c r="C38" s="7">
        <v>25</v>
      </c>
      <c r="D38" s="1" t="s">
        <v>97</v>
      </c>
      <c r="E38" s="1">
        <v>6</v>
      </c>
      <c r="F38" s="1">
        <v>2</v>
      </c>
      <c r="G38" s="1">
        <v>42</v>
      </c>
      <c r="H38" s="1">
        <f t="shared" ref="H38:H69" si="4">E38*$C38</f>
        <v>150</v>
      </c>
      <c r="I38" s="1">
        <f t="shared" ref="I38:I69" si="5">F38*$C38</f>
        <v>50</v>
      </c>
      <c r="J38" s="1">
        <f t="shared" ref="J38:J69" si="6">G38*$C38</f>
        <v>1050</v>
      </c>
    </row>
    <row r="39" spans="1:10" x14ac:dyDescent="0.3">
      <c r="A39" s="7">
        <v>33</v>
      </c>
      <c r="B39" s="61" t="s">
        <v>20</v>
      </c>
      <c r="C39" s="7">
        <v>26</v>
      </c>
      <c r="D39" s="1" t="s">
        <v>96</v>
      </c>
      <c r="E39" s="1">
        <v>13</v>
      </c>
      <c r="F39" s="1">
        <v>-5</v>
      </c>
      <c r="G39" s="1">
        <v>49</v>
      </c>
      <c r="H39" s="1">
        <f t="shared" si="4"/>
        <v>338</v>
      </c>
      <c r="I39" s="1">
        <f t="shared" si="5"/>
        <v>-130</v>
      </c>
      <c r="J39" s="1">
        <f t="shared" si="6"/>
        <v>1274</v>
      </c>
    </row>
    <row r="40" spans="1:10" x14ac:dyDescent="0.3">
      <c r="A40" s="7">
        <v>34</v>
      </c>
      <c r="B40" s="61" t="s">
        <v>21</v>
      </c>
      <c r="C40" s="7">
        <v>26</v>
      </c>
      <c r="D40" s="1" t="s">
        <v>96</v>
      </c>
      <c r="E40" s="1">
        <v>13</v>
      </c>
      <c r="F40" s="1">
        <v>-5</v>
      </c>
      <c r="G40" s="1">
        <v>42</v>
      </c>
      <c r="H40" s="1">
        <f t="shared" si="4"/>
        <v>338</v>
      </c>
      <c r="I40" s="1">
        <f t="shared" si="5"/>
        <v>-130</v>
      </c>
      <c r="J40" s="1">
        <f t="shared" si="6"/>
        <v>1092</v>
      </c>
    </row>
    <row r="41" spans="1:10" x14ac:dyDescent="0.3">
      <c r="A41" s="7">
        <v>35</v>
      </c>
      <c r="B41" s="61" t="s">
        <v>22</v>
      </c>
      <c r="C41" s="7">
        <v>26</v>
      </c>
      <c r="D41" s="1" t="s">
        <v>96</v>
      </c>
      <c r="E41" s="1">
        <v>13</v>
      </c>
      <c r="F41" s="1">
        <v>-2</v>
      </c>
      <c r="G41" s="1">
        <v>49</v>
      </c>
      <c r="H41" s="1">
        <f t="shared" si="4"/>
        <v>338</v>
      </c>
      <c r="I41" s="1">
        <f t="shared" si="5"/>
        <v>-52</v>
      </c>
      <c r="J41" s="1">
        <f t="shared" si="6"/>
        <v>1274</v>
      </c>
    </row>
    <row r="42" spans="1:10" x14ac:dyDescent="0.3">
      <c r="A42" s="7">
        <v>36</v>
      </c>
      <c r="B42" s="61" t="s">
        <v>23</v>
      </c>
      <c r="C42" s="7">
        <v>26</v>
      </c>
      <c r="D42" s="1" t="s">
        <v>96</v>
      </c>
      <c r="E42" s="1">
        <v>13</v>
      </c>
      <c r="F42" s="1">
        <v>-2</v>
      </c>
      <c r="G42" s="1">
        <v>42</v>
      </c>
      <c r="H42" s="1">
        <f t="shared" si="4"/>
        <v>338</v>
      </c>
      <c r="I42" s="1">
        <f t="shared" si="5"/>
        <v>-52</v>
      </c>
      <c r="J42" s="1">
        <f t="shared" si="6"/>
        <v>1092</v>
      </c>
    </row>
    <row r="43" spans="1:10" x14ac:dyDescent="0.3">
      <c r="A43" s="7">
        <v>37</v>
      </c>
      <c r="B43" s="61" t="s">
        <v>24</v>
      </c>
      <c r="C43" s="7">
        <v>26</v>
      </c>
      <c r="D43" s="1" t="s">
        <v>96</v>
      </c>
      <c r="E43" s="1">
        <v>13</v>
      </c>
      <c r="F43" s="1">
        <v>2</v>
      </c>
      <c r="G43" s="1">
        <v>49</v>
      </c>
      <c r="H43" s="1">
        <f t="shared" si="4"/>
        <v>338</v>
      </c>
      <c r="I43" s="1">
        <f t="shared" si="5"/>
        <v>52</v>
      </c>
      <c r="J43" s="1">
        <f t="shared" si="6"/>
        <v>1274</v>
      </c>
    </row>
    <row r="44" spans="1:10" x14ac:dyDescent="0.3">
      <c r="A44" s="7">
        <v>38</v>
      </c>
      <c r="B44" s="61" t="s">
        <v>25</v>
      </c>
      <c r="C44" s="7">
        <v>26</v>
      </c>
      <c r="D44" s="1" t="s">
        <v>96</v>
      </c>
      <c r="E44" s="1">
        <v>13</v>
      </c>
      <c r="F44" s="1">
        <v>2</v>
      </c>
      <c r="G44" s="1">
        <v>42</v>
      </c>
      <c r="H44" s="1">
        <f t="shared" si="4"/>
        <v>338</v>
      </c>
      <c r="I44" s="1">
        <f t="shared" si="5"/>
        <v>52</v>
      </c>
      <c r="J44" s="1">
        <f t="shared" si="6"/>
        <v>1092</v>
      </c>
    </row>
    <row r="45" spans="1:10" x14ac:dyDescent="0.3">
      <c r="A45" s="7">
        <v>39</v>
      </c>
      <c r="B45" s="61" t="s">
        <v>26</v>
      </c>
      <c r="C45" s="7">
        <v>26</v>
      </c>
      <c r="D45" s="1" t="s">
        <v>96</v>
      </c>
      <c r="E45" s="1">
        <v>13</v>
      </c>
      <c r="F45" s="1">
        <v>5</v>
      </c>
      <c r="G45" s="1">
        <v>49</v>
      </c>
      <c r="H45" s="1">
        <f t="shared" si="4"/>
        <v>338</v>
      </c>
      <c r="I45" s="1">
        <f t="shared" si="5"/>
        <v>130</v>
      </c>
      <c r="J45" s="1">
        <f t="shared" si="6"/>
        <v>1274</v>
      </c>
    </row>
    <row r="46" spans="1:10" x14ac:dyDescent="0.3">
      <c r="A46" s="7">
        <v>40</v>
      </c>
      <c r="B46" s="61" t="s">
        <v>27</v>
      </c>
      <c r="C46" s="7">
        <v>26</v>
      </c>
      <c r="D46" s="1" t="s">
        <v>96</v>
      </c>
      <c r="E46" s="1">
        <v>13</v>
      </c>
      <c r="F46" s="1">
        <v>5</v>
      </c>
      <c r="G46" s="1">
        <v>42</v>
      </c>
      <c r="H46" s="1">
        <f t="shared" si="4"/>
        <v>338</v>
      </c>
      <c r="I46" s="1">
        <f t="shared" si="5"/>
        <v>130</v>
      </c>
      <c r="J46" s="1">
        <f t="shared" si="6"/>
        <v>1092</v>
      </c>
    </row>
    <row r="47" spans="1:10" x14ac:dyDescent="0.3">
      <c r="A47" s="7">
        <v>41</v>
      </c>
      <c r="B47" s="61" t="s">
        <v>98</v>
      </c>
      <c r="C47" s="7">
        <v>26</v>
      </c>
      <c r="D47" s="1" t="s">
        <v>49</v>
      </c>
      <c r="E47" s="1">
        <v>16</v>
      </c>
      <c r="F47" s="1">
        <v>-5</v>
      </c>
      <c r="G47" s="1">
        <v>49</v>
      </c>
      <c r="H47" s="1">
        <f t="shared" si="4"/>
        <v>416</v>
      </c>
      <c r="I47" s="1">
        <f t="shared" si="5"/>
        <v>-130</v>
      </c>
      <c r="J47" s="1">
        <f t="shared" si="6"/>
        <v>1274</v>
      </c>
    </row>
    <row r="48" spans="1:10" x14ac:dyDescent="0.3">
      <c r="A48" s="7">
        <v>42</v>
      </c>
      <c r="B48" s="61" t="s">
        <v>99</v>
      </c>
      <c r="C48" s="7">
        <v>26</v>
      </c>
      <c r="D48" s="1" t="s">
        <v>49</v>
      </c>
      <c r="E48" s="1">
        <v>16</v>
      </c>
      <c r="F48" s="1">
        <v>-5</v>
      </c>
      <c r="G48" s="1">
        <v>42</v>
      </c>
      <c r="H48" s="1">
        <f t="shared" si="4"/>
        <v>416</v>
      </c>
      <c r="I48" s="1">
        <f t="shared" si="5"/>
        <v>-130</v>
      </c>
      <c r="J48" s="1">
        <f t="shared" si="6"/>
        <v>1092</v>
      </c>
    </row>
    <row r="49" spans="1:10" x14ac:dyDescent="0.3">
      <c r="A49" s="7">
        <v>43</v>
      </c>
      <c r="B49" s="61" t="s">
        <v>100</v>
      </c>
      <c r="C49" s="7">
        <v>26</v>
      </c>
      <c r="D49" s="1" t="s">
        <v>49</v>
      </c>
      <c r="E49" s="1">
        <v>16</v>
      </c>
      <c r="F49" s="1">
        <v>-2</v>
      </c>
      <c r="G49" s="1">
        <v>49</v>
      </c>
      <c r="H49" s="1">
        <f t="shared" si="4"/>
        <v>416</v>
      </c>
      <c r="I49" s="1">
        <f t="shared" si="5"/>
        <v>-52</v>
      </c>
      <c r="J49" s="1">
        <f t="shared" si="6"/>
        <v>1274</v>
      </c>
    </row>
    <row r="50" spans="1:10" x14ac:dyDescent="0.3">
      <c r="A50" s="7">
        <v>44</v>
      </c>
      <c r="B50" s="61" t="s">
        <v>101</v>
      </c>
      <c r="C50" s="7">
        <v>26</v>
      </c>
      <c r="D50" s="1" t="s">
        <v>49</v>
      </c>
      <c r="E50" s="1">
        <v>16</v>
      </c>
      <c r="F50" s="1">
        <v>-2</v>
      </c>
      <c r="G50" s="1">
        <v>42</v>
      </c>
      <c r="H50" s="1">
        <f t="shared" si="4"/>
        <v>416</v>
      </c>
      <c r="I50" s="1">
        <f t="shared" si="5"/>
        <v>-52</v>
      </c>
      <c r="J50" s="1">
        <f t="shared" si="6"/>
        <v>1092</v>
      </c>
    </row>
    <row r="51" spans="1:10" x14ac:dyDescent="0.3">
      <c r="A51" s="7">
        <v>45</v>
      </c>
      <c r="B51" s="61" t="s">
        <v>102</v>
      </c>
      <c r="C51" s="7">
        <v>26</v>
      </c>
      <c r="D51" s="1" t="s">
        <v>49</v>
      </c>
      <c r="E51" s="1">
        <v>16</v>
      </c>
      <c r="F51" s="1">
        <v>2</v>
      </c>
      <c r="G51" s="1">
        <v>49</v>
      </c>
      <c r="H51" s="1">
        <f t="shared" si="4"/>
        <v>416</v>
      </c>
      <c r="I51" s="1">
        <f t="shared" si="5"/>
        <v>52</v>
      </c>
      <c r="J51" s="1">
        <f t="shared" si="6"/>
        <v>1274</v>
      </c>
    </row>
    <row r="52" spans="1:10" x14ac:dyDescent="0.3">
      <c r="A52" s="7">
        <v>46</v>
      </c>
      <c r="B52" s="61" t="s">
        <v>103</v>
      </c>
      <c r="C52" s="7">
        <v>26</v>
      </c>
      <c r="D52" s="1" t="s">
        <v>49</v>
      </c>
      <c r="E52" s="1">
        <v>16</v>
      </c>
      <c r="F52" s="1">
        <v>2</v>
      </c>
      <c r="G52" s="1">
        <v>42</v>
      </c>
      <c r="H52" s="1">
        <f t="shared" si="4"/>
        <v>416</v>
      </c>
      <c r="I52" s="1">
        <f t="shared" si="5"/>
        <v>52</v>
      </c>
      <c r="J52" s="1">
        <f t="shared" si="6"/>
        <v>1092</v>
      </c>
    </row>
    <row r="53" spans="1:10" x14ac:dyDescent="0.3">
      <c r="A53" s="7">
        <v>47</v>
      </c>
      <c r="B53" s="61" t="s">
        <v>104</v>
      </c>
      <c r="C53" s="7">
        <v>26</v>
      </c>
      <c r="D53" s="1" t="s">
        <v>49</v>
      </c>
      <c r="E53" s="1">
        <v>16</v>
      </c>
      <c r="F53" s="1">
        <v>5</v>
      </c>
      <c r="G53" s="1">
        <v>49</v>
      </c>
      <c r="H53" s="1">
        <f t="shared" si="4"/>
        <v>416</v>
      </c>
      <c r="I53" s="1">
        <f t="shared" si="5"/>
        <v>130</v>
      </c>
      <c r="J53" s="1">
        <f t="shared" si="6"/>
        <v>1274</v>
      </c>
    </row>
    <row r="54" spans="1:10" x14ac:dyDescent="0.3">
      <c r="A54" s="7">
        <v>48</v>
      </c>
      <c r="B54" s="61" t="s">
        <v>105</v>
      </c>
      <c r="C54" s="7">
        <v>26</v>
      </c>
      <c r="D54" s="1" t="s">
        <v>49</v>
      </c>
      <c r="E54" s="1">
        <v>16</v>
      </c>
      <c r="F54" s="1">
        <v>5</v>
      </c>
      <c r="G54" s="1">
        <v>42</v>
      </c>
      <c r="H54" s="1">
        <f t="shared" si="4"/>
        <v>416</v>
      </c>
      <c r="I54" s="1">
        <f t="shared" si="5"/>
        <v>130</v>
      </c>
      <c r="J54" s="1">
        <f t="shared" si="6"/>
        <v>1092</v>
      </c>
    </row>
    <row r="55" spans="1:10" x14ac:dyDescent="0.3">
      <c r="A55" s="7">
        <v>49</v>
      </c>
      <c r="B55" s="61" t="s">
        <v>142</v>
      </c>
      <c r="C55" s="7">
        <v>26</v>
      </c>
      <c r="D55" s="1" t="s">
        <v>47</v>
      </c>
      <c r="E55" s="1">
        <v>16</v>
      </c>
      <c r="F55" s="1">
        <v>-5</v>
      </c>
      <c r="G55" s="1">
        <v>56</v>
      </c>
      <c r="H55" s="1">
        <f t="shared" si="4"/>
        <v>416</v>
      </c>
      <c r="I55" s="1">
        <f t="shared" si="5"/>
        <v>-130</v>
      </c>
      <c r="J55" s="1">
        <f t="shared" si="6"/>
        <v>1456</v>
      </c>
    </row>
    <row r="56" spans="1:10" x14ac:dyDescent="0.3">
      <c r="A56" s="7">
        <v>50</v>
      </c>
      <c r="B56" s="61" t="s">
        <v>143</v>
      </c>
      <c r="C56" s="7">
        <v>26</v>
      </c>
      <c r="D56" s="1" t="s">
        <v>47</v>
      </c>
      <c r="E56" s="1">
        <v>16</v>
      </c>
      <c r="F56" s="1">
        <v>-2</v>
      </c>
      <c r="G56" s="1">
        <v>56</v>
      </c>
      <c r="H56" s="1">
        <f t="shared" si="4"/>
        <v>416</v>
      </c>
      <c r="I56" s="1">
        <f t="shared" si="5"/>
        <v>-52</v>
      </c>
      <c r="J56" s="1">
        <f t="shared" si="6"/>
        <v>1456</v>
      </c>
    </row>
    <row r="57" spans="1:10" x14ac:dyDescent="0.3">
      <c r="A57" s="7">
        <v>51</v>
      </c>
      <c r="B57" s="61" t="s">
        <v>144</v>
      </c>
      <c r="C57" s="7">
        <v>26</v>
      </c>
      <c r="D57" s="1" t="s">
        <v>47</v>
      </c>
      <c r="E57" s="1">
        <v>16</v>
      </c>
      <c r="F57" s="1">
        <v>2</v>
      </c>
      <c r="G57" s="1">
        <v>56</v>
      </c>
      <c r="H57" s="1">
        <f t="shared" si="4"/>
        <v>416</v>
      </c>
      <c r="I57" s="1">
        <f t="shared" si="5"/>
        <v>52</v>
      </c>
      <c r="J57" s="1">
        <f t="shared" si="6"/>
        <v>1456</v>
      </c>
    </row>
    <row r="58" spans="1:10" x14ac:dyDescent="0.3">
      <c r="A58" s="7">
        <v>52</v>
      </c>
      <c r="B58" s="61" t="s">
        <v>145</v>
      </c>
      <c r="C58" s="7">
        <v>26</v>
      </c>
      <c r="D58" s="1" t="s">
        <v>47</v>
      </c>
      <c r="E58" s="1">
        <v>16</v>
      </c>
      <c r="F58" s="1">
        <v>5</v>
      </c>
      <c r="G58" s="1">
        <v>56</v>
      </c>
      <c r="H58" s="1">
        <f t="shared" si="4"/>
        <v>416</v>
      </c>
      <c r="I58" s="1">
        <f t="shared" si="5"/>
        <v>130</v>
      </c>
      <c r="J58" s="1">
        <f t="shared" si="6"/>
        <v>1456</v>
      </c>
    </row>
    <row r="59" spans="1:10" x14ac:dyDescent="0.3">
      <c r="A59" s="7">
        <v>53</v>
      </c>
      <c r="B59" s="61" t="s">
        <v>146</v>
      </c>
      <c r="C59" s="7">
        <v>26</v>
      </c>
      <c r="D59" s="1" t="s">
        <v>47</v>
      </c>
      <c r="E59" s="1">
        <v>16</v>
      </c>
      <c r="F59" s="1">
        <v>-5</v>
      </c>
      <c r="G59" s="1">
        <v>35</v>
      </c>
      <c r="H59" s="1">
        <f t="shared" si="4"/>
        <v>416</v>
      </c>
      <c r="I59" s="1">
        <f t="shared" si="5"/>
        <v>-130</v>
      </c>
      <c r="J59" s="1">
        <f t="shared" si="6"/>
        <v>910</v>
      </c>
    </row>
    <row r="60" spans="1:10" x14ac:dyDescent="0.3">
      <c r="A60" s="7">
        <v>54</v>
      </c>
      <c r="B60" s="61" t="s">
        <v>147</v>
      </c>
      <c r="C60" s="7">
        <v>26</v>
      </c>
      <c r="D60" s="1" t="s">
        <v>47</v>
      </c>
      <c r="E60" s="1">
        <v>16</v>
      </c>
      <c r="F60" s="1">
        <v>-2</v>
      </c>
      <c r="G60" s="1">
        <v>35</v>
      </c>
      <c r="H60" s="1">
        <f t="shared" si="4"/>
        <v>416</v>
      </c>
      <c r="I60" s="1">
        <f t="shared" si="5"/>
        <v>-52</v>
      </c>
      <c r="J60" s="1">
        <f t="shared" si="6"/>
        <v>910</v>
      </c>
    </row>
    <row r="61" spans="1:10" x14ac:dyDescent="0.3">
      <c r="A61" s="7">
        <v>55</v>
      </c>
      <c r="B61" s="61" t="s">
        <v>148</v>
      </c>
      <c r="C61" s="7">
        <v>26</v>
      </c>
      <c r="D61" s="1" t="s">
        <v>47</v>
      </c>
      <c r="E61" s="1">
        <v>16</v>
      </c>
      <c r="F61" s="1">
        <v>2</v>
      </c>
      <c r="G61" s="1">
        <v>35</v>
      </c>
      <c r="H61" s="1">
        <f t="shared" si="4"/>
        <v>416</v>
      </c>
      <c r="I61" s="1">
        <f t="shared" si="5"/>
        <v>52</v>
      </c>
      <c r="J61" s="1">
        <f t="shared" si="6"/>
        <v>910</v>
      </c>
    </row>
    <row r="62" spans="1:10" x14ac:dyDescent="0.3">
      <c r="A62" s="7">
        <v>56</v>
      </c>
      <c r="B62" s="61" t="s">
        <v>149</v>
      </c>
      <c r="C62" s="7">
        <v>26</v>
      </c>
      <c r="D62" s="1" t="s">
        <v>47</v>
      </c>
      <c r="E62" s="1">
        <v>16</v>
      </c>
      <c r="F62" s="1">
        <v>5</v>
      </c>
      <c r="G62" s="1">
        <v>35</v>
      </c>
      <c r="H62" s="1">
        <f t="shared" si="4"/>
        <v>416</v>
      </c>
      <c r="I62" s="1">
        <f t="shared" si="5"/>
        <v>130</v>
      </c>
      <c r="J62" s="1">
        <f t="shared" si="6"/>
        <v>910</v>
      </c>
    </row>
    <row r="63" spans="1:10" x14ac:dyDescent="0.3">
      <c r="A63" s="7">
        <v>57</v>
      </c>
      <c r="B63" s="54" t="s">
        <v>29</v>
      </c>
      <c r="C63" s="7">
        <v>15</v>
      </c>
      <c r="D63" s="1" t="s">
        <v>47</v>
      </c>
      <c r="E63" s="1">
        <v>16</v>
      </c>
      <c r="F63" s="1">
        <v>5</v>
      </c>
      <c r="G63" s="1">
        <v>14</v>
      </c>
      <c r="H63" s="1">
        <f t="shared" si="4"/>
        <v>240</v>
      </c>
      <c r="I63" s="1">
        <f t="shared" si="5"/>
        <v>75</v>
      </c>
      <c r="J63" s="1">
        <f t="shared" si="6"/>
        <v>210</v>
      </c>
    </row>
    <row r="64" spans="1:10" x14ac:dyDescent="0.3">
      <c r="A64" s="7">
        <v>58</v>
      </c>
      <c r="B64" s="54" t="s">
        <v>28</v>
      </c>
      <c r="C64" s="7">
        <v>20</v>
      </c>
      <c r="D64" s="1" t="s">
        <v>47</v>
      </c>
      <c r="E64" s="1">
        <v>16</v>
      </c>
      <c r="F64" s="1">
        <v>2</v>
      </c>
      <c r="G64" s="1">
        <v>14</v>
      </c>
      <c r="H64" s="1">
        <f t="shared" si="4"/>
        <v>320</v>
      </c>
      <c r="I64" s="1">
        <f t="shared" si="5"/>
        <v>40</v>
      </c>
      <c r="J64" s="1">
        <f t="shared" si="6"/>
        <v>280</v>
      </c>
    </row>
    <row r="65" spans="1:10" x14ac:dyDescent="0.3">
      <c r="A65" s="7">
        <v>59</v>
      </c>
      <c r="B65" s="54" t="s">
        <v>30</v>
      </c>
      <c r="C65" s="7">
        <v>27</v>
      </c>
      <c r="D65" s="1" t="s">
        <v>47</v>
      </c>
      <c r="E65" s="1">
        <v>16</v>
      </c>
      <c r="F65" s="1">
        <v>-2</v>
      </c>
      <c r="G65" s="1">
        <v>14</v>
      </c>
      <c r="H65" s="1">
        <f t="shared" si="4"/>
        <v>432</v>
      </c>
      <c r="I65" s="1">
        <f t="shared" si="5"/>
        <v>-54</v>
      </c>
      <c r="J65" s="1">
        <f t="shared" si="6"/>
        <v>378</v>
      </c>
    </row>
    <row r="66" spans="1:10" x14ac:dyDescent="0.3">
      <c r="A66" s="7">
        <v>60</v>
      </c>
      <c r="B66" s="54" t="s">
        <v>31</v>
      </c>
      <c r="C66" s="32">
        <v>30</v>
      </c>
      <c r="D66" s="1" t="s">
        <v>47</v>
      </c>
      <c r="E66" s="1">
        <v>16</v>
      </c>
      <c r="F66" s="1">
        <v>-2</v>
      </c>
      <c r="G66" s="1">
        <v>21</v>
      </c>
      <c r="H66" s="1">
        <f t="shared" si="4"/>
        <v>480</v>
      </c>
      <c r="I66" s="1">
        <f t="shared" si="5"/>
        <v>-60</v>
      </c>
      <c r="J66" s="1">
        <f t="shared" si="6"/>
        <v>630</v>
      </c>
    </row>
    <row r="67" spans="1:10" x14ac:dyDescent="0.3">
      <c r="A67" s="7">
        <v>61</v>
      </c>
      <c r="B67" s="54" t="s">
        <v>32</v>
      </c>
      <c r="C67" s="7">
        <v>30</v>
      </c>
      <c r="D67" s="1" t="s">
        <v>47</v>
      </c>
      <c r="E67" s="1">
        <v>16</v>
      </c>
      <c r="F67" s="1">
        <v>2</v>
      </c>
      <c r="G67" s="1">
        <v>21</v>
      </c>
      <c r="H67" s="1">
        <f t="shared" si="4"/>
        <v>480</v>
      </c>
      <c r="I67" s="1">
        <f t="shared" si="5"/>
        <v>60</v>
      </c>
      <c r="J67" s="1">
        <f t="shared" si="6"/>
        <v>630</v>
      </c>
    </row>
    <row r="68" spans="1:10" x14ac:dyDescent="0.3">
      <c r="A68" s="7">
        <v>62</v>
      </c>
      <c r="B68" s="54" t="s">
        <v>33</v>
      </c>
      <c r="C68" s="7">
        <v>12</v>
      </c>
      <c r="D68" s="1" t="s">
        <v>47</v>
      </c>
      <c r="E68" s="1">
        <v>16</v>
      </c>
      <c r="F68" s="1">
        <v>-5</v>
      </c>
      <c r="G68" s="1">
        <v>14</v>
      </c>
      <c r="H68" s="1">
        <f t="shared" si="4"/>
        <v>192</v>
      </c>
      <c r="I68" s="1">
        <f t="shared" si="5"/>
        <v>-60</v>
      </c>
      <c r="J68" s="1">
        <f t="shared" si="6"/>
        <v>168</v>
      </c>
    </row>
    <row r="69" spans="1:10" x14ac:dyDescent="0.3">
      <c r="A69" s="7">
        <v>63</v>
      </c>
      <c r="B69" s="54" t="s">
        <v>34</v>
      </c>
      <c r="C69" s="7">
        <v>17</v>
      </c>
      <c r="D69" s="1" t="s">
        <v>48</v>
      </c>
      <c r="E69" s="1">
        <v>13</v>
      </c>
      <c r="F69" s="1">
        <v>-2</v>
      </c>
      <c r="G69" s="1">
        <v>14</v>
      </c>
      <c r="H69" s="1">
        <f t="shared" si="4"/>
        <v>221</v>
      </c>
      <c r="I69" s="1">
        <f t="shared" si="5"/>
        <v>-34</v>
      </c>
      <c r="J69" s="1">
        <f t="shared" si="6"/>
        <v>238</v>
      </c>
    </row>
    <row r="70" spans="1:10" x14ac:dyDescent="0.3">
      <c r="A70" s="7">
        <v>64</v>
      </c>
      <c r="B70" s="54" t="s">
        <v>35</v>
      </c>
      <c r="C70" s="7">
        <v>25</v>
      </c>
      <c r="D70" s="1" t="s">
        <v>48</v>
      </c>
      <c r="E70" s="1">
        <v>13</v>
      </c>
      <c r="F70" s="1">
        <v>2</v>
      </c>
      <c r="G70" s="1">
        <v>21</v>
      </c>
      <c r="H70" s="1">
        <f t="shared" ref="H70:H101" si="7">E70*$C70</f>
        <v>325</v>
      </c>
      <c r="I70" s="1">
        <f t="shared" ref="I70:I101" si="8">F70*$C70</f>
        <v>50</v>
      </c>
      <c r="J70" s="1">
        <f t="shared" ref="J70:J101" si="9">G70*$C70</f>
        <v>525</v>
      </c>
    </row>
    <row r="71" spans="1:10" x14ac:dyDescent="0.3">
      <c r="A71" s="7">
        <v>65</v>
      </c>
      <c r="B71" s="54" t="s">
        <v>80</v>
      </c>
      <c r="C71" s="7">
        <v>29</v>
      </c>
      <c r="D71" s="1" t="s">
        <v>48</v>
      </c>
      <c r="E71" s="1">
        <v>13</v>
      </c>
      <c r="F71" s="1">
        <v>-5</v>
      </c>
      <c r="G71" s="1">
        <v>14</v>
      </c>
      <c r="H71" s="1">
        <f t="shared" si="7"/>
        <v>377</v>
      </c>
      <c r="I71" s="1">
        <f t="shared" si="8"/>
        <v>-145</v>
      </c>
      <c r="J71" s="1">
        <f t="shared" si="9"/>
        <v>406</v>
      </c>
    </row>
    <row r="72" spans="1:10" x14ac:dyDescent="0.3">
      <c r="A72" s="7">
        <v>66</v>
      </c>
      <c r="B72" s="54" t="s">
        <v>81</v>
      </c>
      <c r="C72" s="7">
        <v>20</v>
      </c>
      <c r="D72" s="1" t="s">
        <v>48</v>
      </c>
      <c r="E72" s="1">
        <v>13</v>
      </c>
      <c r="F72" s="1">
        <v>-2</v>
      </c>
      <c r="G72" s="1">
        <v>21</v>
      </c>
      <c r="H72" s="1">
        <f t="shared" si="7"/>
        <v>260</v>
      </c>
      <c r="I72" s="1">
        <f t="shared" si="8"/>
        <v>-40</v>
      </c>
      <c r="J72" s="1">
        <f t="shared" si="9"/>
        <v>420</v>
      </c>
    </row>
    <row r="73" spans="1:10" x14ac:dyDescent="0.3">
      <c r="A73" s="7">
        <v>67</v>
      </c>
      <c r="B73" s="54" t="s">
        <v>82</v>
      </c>
      <c r="C73" s="7">
        <v>13</v>
      </c>
      <c r="D73" s="1" t="s">
        <v>48</v>
      </c>
      <c r="E73" s="1">
        <v>13</v>
      </c>
      <c r="F73" s="1">
        <v>2</v>
      </c>
      <c r="G73" s="1">
        <v>14</v>
      </c>
      <c r="H73" s="1">
        <f t="shared" si="7"/>
        <v>169</v>
      </c>
      <c r="I73" s="1">
        <f t="shared" si="8"/>
        <v>26</v>
      </c>
      <c r="J73" s="1">
        <f t="shared" si="9"/>
        <v>182</v>
      </c>
    </row>
    <row r="74" spans="1:10" x14ac:dyDescent="0.3">
      <c r="A74" s="7">
        <v>68</v>
      </c>
      <c r="B74" s="54" t="s">
        <v>83</v>
      </c>
      <c r="C74" s="7">
        <v>27</v>
      </c>
      <c r="D74" s="1" t="s">
        <v>48</v>
      </c>
      <c r="E74" s="1">
        <v>13</v>
      </c>
      <c r="F74" s="1">
        <v>5</v>
      </c>
      <c r="G74" s="1">
        <v>14</v>
      </c>
      <c r="H74" s="1">
        <f t="shared" si="7"/>
        <v>351</v>
      </c>
      <c r="I74" s="1">
        <f t="shared" si="8"/>
        <v>135</v>
      </c>
      <c r="J74" s="1">
        <f t="shared" si="9"/>
        <v>378</v>
      </c>
    </row>
    <row r="75" spans="1:10" x14ac:dyDescent="0.3">
      <c r="A75" s="7">
        <v>69</v>
      </c>
      <c r="B75" s="54" t="s">
        <v>84</v>
      </c>
      <c r="C75" s="7">
        <v>29</v>
      </c>
      <c r="D75" s="1" t="s">
        <v>49</v>
      </c>
      <c r="E75" s="1">
        <v>13</v>
      </c>
      <c r="F75" s="1">
        <v>-5</v>
      </c>
      <c r="G75" s="1">
        <v>7</v>
      </c>
      <c r="H75" s="1">
        <f t="shared" si="7"/>
        <v>377</v>
      </c>
      <c r="I75" s="1">
        <f t="shared" si="8"/>
        <v>-145</v>
      </c>
      <c r="J75" s="1">
        <f t="shared" si="9"/>
        <v>203</v>
      </c>
    </row>
    <row r="76" spans="1:10" x14ac:dyDescent="0.3">
      <c r="A76" s="7">
        <v>70</v>
      </c>
      <c r="B76" s="54" t="s">
        <v>85</v>
      </c>
      <c r="C76" s="7">
        <v>20</v>
      </c>
      <c r="D76" s="1" t="s">
        <v>49</v>
      </c>
      <c r="E76" s="1">
        <v>13</v>
      </c>
      <c r="F76" s="1">
        <v>5</v>
      </c>
      <c r="G76" s="1">
        <v>7</v>
      </c>
      <c r="H76" s="1">
        <f t="shared" si="7"/>
        <v>260</v>
      </c>
      <c r="I76" s="1">
        <f t="shared" si="8"/>
        <v>100</v>
      </c>
      <c r="J76" s="1">
        <f t="shared" si="9"/>
        <v>140</v>
      </c>
    </row>
    <row r="77" spans="1:10" x14ac:dyDescent="0.3">
      <c r="A77" s="7">
        <v>71</v>
      </c>
      <c r="B77" s="54" t="s">
        <v>86</v>
      </c>
      <c r="C77" s="7">
        <v>30</v>
      </c>
      <c r="D77" s="1" t="s">
        <v>49</v>
      </c>
      <c r="E77" s="1">
        <v>13</v>
      </c>
      <c r="F77" s="1">
        <v>2</v>
      </c>
      <c r="G77" s="1">
        <v>7</v>
      </c>
      <c r="H77" s="1">
        <f t="shared" si="7"/>
        <v>390</v>
      </c>
      <c r="I77" s="1">
        <f t="shared" si="8"/>
        <v>60</v>
      </c>
      <c r="J77" s="1">
        <f t="shared" si="9"/>
        <v>210</v>
      </c>
    </row>
    <row r="78" spans="1:10" x14ac:dyDescent="0.3">
      <c r="A78" s="7">
        <v>72</v>
      </c>
      <c r="B78" s="54" t="s">
        <v>87</v>
      </c>
      <c r="C78" s="7">
        <v>22</v>
      </c>
      <c r="D78" s="1" t="s">
        <v>49</v>
      </c>
      <c r="E78" s="1">
        <v>13</v>
      </c>
      <c r="F78" s="1">
        <v>-2</v>
      </c>
      <c r="G78" s="1">
        <v>7</v>
      </c>
      <c r="H78" s="1">
        <f t="shared" si="7"/>
        <v>286</v>
      </c>
      <c r="I78" s="1">
        <f t="shared" si="8"/>
        <v>-44</v>
      </c>
      <c r="J78" s="1">
        <f t="shared" si="9"/>
        <v>154</v>
      </c>
    </row>
    <row r="79" spans="1:10" x14ac:dyDescent="0.3">
      <c r="A79" s="7">
        <v>73</v>
      </c>
      <c r="B79" s="34" t="s">
        <v>36</v>
      </c>
      <c r="C79" s="7">
        <v>40</v>
      </c>
      <c r="D79" s="1" t="s">
        <v>97</v>
      </c>
      <c r="E79" s="1">
        <v>3</v>
      </c>
      <c r="F79" s="1">
        <v>-5</v>
      </c>
      <c r="G79" s="1">
        <v>56</v>
      </c>
      <c r="H79" s="1">
        <f t="shared" si="7"/>
        <v>120</v>
      </c>
      <c r="I79" s="1">
        <f t="shared" si="8"/>
        <v>-200</v>
      </c>
      <c r="J79" s="1">
        <f t="shared" si="9"/>
        <v>2240</v>
      </c>
    </row>
    <row r="80" spans="1:10" x14ac:dyDescent="0.3">
      <c r="A80" s="7">
        <v>74</v>
      </c>
      <c r="B80" s="34" t="s">
        <v>37</v>
      </c>
      <c r="C80" s="7">
        <v>40</v>
      </c>
      <c r="D80" s="1" t="s">
        <v>97</v>
      </c>
      <c r="E80" s="1">
        <v>3</v>
      </c>
      <c r="F80" s="1">
        <v>-5</v>
      </c>
      <c r="G80" s="1">
        <v>49</v>
      </c>
      <c r="H80" s="1">
        <f t="shared" si="7"/>
        <v>120</v>
      </c>
      <c r="I80" s="1">
        <f t="shared" si="8"/>
        <v>-200</v>
      </c>
      <c r="J80" s="1">
        <f t="shared" si="9"/>
        <v>1960</v>
      </c>
    </row>
    <row r="81" spans="1:10" x14ac:dyDescent="0.3">
      <c r="A81" s="7">
        <v>75</v>
      </c>
      <c r="B81" s="34" t="s">
        <v>38</v>
      </c>
      <c r="C81" s="7">
        <v>40</v>
      </c>
      <c r="D81" s="1" t="s">
        <v>97</v>
      </c>
      <c r="E81" s="1">
        <v>3</v>
      </c>
      <c r="F81" s="1">
        <v>-5</v>
      </c>
      <c r="G81" s="1">
        <v>42</v>
      </c>
      <c r="H81" s="1">
        <f t="shared" si="7"/>
        <v>120</v>
      </c>
      <c r="I81" s="1">
        <f t="shared" si="8"/>
        <v>-200</v>
      </c>
      <c r="J81" s="1">
        <f t="shared" si="9"/>
        <v>1680</v>
      </c>
    </row>
    <row r="82" spans="1:10" x14ac:dyDescent="0.3">
      <c r="A82" s="7">
        <v>76</v>
      </c>
      <c r="B82" s="34" t="s">
        <v>39</v>
      </c>
      <c r="C82" s="7">
        <v>40</v>
      </c>
      <c r="D82" s="1" t="s">
        <v>97</v>
      </c>
      <c r="E82" s="1">
        <v>3</v>
      </c>
      <c r="F82" s="1">
        <v>-5</v>
      </c>
      <c r="G82" s="1">
        <v>35</v>
      </c>
      <c r="H82" s="1">
        <f t="shared" si="7"/>
        <v>120</v>
      </c>
      <c r="I82" s="1">
        <f t="shared" si="8"/>
        <v>-200</v>
      </c>
      <c r="J82" s="1">
        <f t="shared" si="9"/>
        <v>1400</v>
      </c>
    </row>
    <row r="83" spans="1:10" x14ac:dyDescent="0.3">
      <c r="A83" s="7">
        <v>77</v>
      </c>
      <c r="B83" s="34" t="s">
        <v>40</v>
      </c>
      <c r="C83" s="7">
        <v>40</v>
      </c>
      <c r="D83" s="1" t="s">
        <v>97</v>
      </c>
      <c r="E83" s="1">
        <v>3</v>
      </c>
      <c r="F83" s="1">
        <v>-5</v>
      </c>
      <c r="G83" s="1">
        <v>28</v>
      </c>
      <c r="H83" s="1">
        <f t="shared" si="7"/>
        <v>120</v>
      </c>
      <c r="I83" s="1">
        <f t="shared" si="8"/>
        <v>-200</v>
      </c>
      <c r="J83" s="1">
        <f t="shared" si="9"/>
        <v>1120</v>
      </c>
    </row>
    <row r="84" spans="1:10" x14ac:dyDescent="0.3">
      <c r="A84" s="7">
        <v>78</v>
      </c>
      <c r="B84" s="34" t="s">
        <v>41</v>
      </c>
      <c r="C84" s="7">
        <v>40</v>
      </c>
      <c r="D84" s="1" t="s">
        <v>97</v>
      </c>
      <c r="E84" s="1">
        <v>3</v>
      </c>
      <c r="F84" s="1">
        <v>-5</v>
      </c>
      <c r="G84" s="1">
        <v>21</v>
      </c>
      <c r="H84" s="1">
        <f t="shared" si="7"/>
        <v>120</v>
      </c>
      <c r="I84" s="1">
        <f t="shared" si="8"/>
        <v>-200</v>
      </c>
      <c r="J84" s="1">
        <f t="shared" si="9"/>
        <v>840</v>
      </c>
    </row>
    <row r="85" spans="1:10" x14ac:dyDescent="0.3">
      <c r="A85" s="7">
        <v>79</v>
      </c>
      <c r="B85" s="34" t="s">
        <v>42</v>
      </c>
      <c r="C85" s="7">
        <v>40</v>
      </c>
      <c r="D85" s="1" t="s">
        <v>97</v>
      </c>
      <c r="E85" s="1">
        <v>3</v>
      </c>
      <c r="F85" s="1">
        <v>-2</v>
      </c>
      <c r="G85" s="1">
        <v>7</v>
      </c>
      <c r="H85" s="1">
        <f t="shared" si="7"/>
        <v>120</v>
      </c>
      <c r="I85" s="1">
        <f t="shared" si="8"/>
        <v>-80</v>
      </c>
      <c r="J85" s="1">
        <f t="shared" si="9"/>
        <v>280</v>
      </c>
    </row>
    <row r="86" spans="1:10" x14ac:dyDescent="0.3">
      <c r="A86" s="7">
        <v>80</v>
      </c>
      <c r="B86" s="34" t="s">
        <v>43</v>
      </c>
      <c r="C86" s="7">
        <v>40</v>
      </c>
      <c r="D86" s="1" t="s">
        <v>97</v>
      </c>
      <c r="E86" s="1">
        <v>3</v>
      </c>
      <c r="F86" s="1">
        <v>-2</v>
      </c>
      <c r="G86" s="1">
        <v>56</v>
      </c>
      <c r="H86" s="1">
        <f t="shared" si="7"/>
        <v>120</v>
      </c>
      <c r="I86" s="1">
        <f t="shared" si="8"/>
        <v>-80</v>
      </c>
      <c r="J86" s="1">
        <f t="shared" si="9"/>
        <v>2240</v>
      </c>
    </row>
    <row r="87" spans="1:10" x14ac:dyDescent="0.3">
      <c r="A87" s="7">
        <v>81</v>
      </c>
      <c r="B87" s="34" t="s">
        <v>44</v>
      </c>
      <c r="C87" s="7">
        <v>40</v>
      </c>
      <c r="D87" s="1" t="s">
        <v>97</v>
      </c>
      <c r="E87" s="1">
        <v>3</v>
      </c>
      <c r="F87" s="1">
        <v>-2</v>
      </c>
      <c r="G87" s="1">
        <v>49</v>
      </c>
      <c r="H87" s="1">
        <f t="shared" si="7"/>
        <v>120</v>
      </c>
      <c r="I87" s="1">
        <f t="shared" si="8"/>
        <v>-80</v>
      </c>
      <c r="J87" s="1">
        <f t="shared" si="9"/>
        <v>1960</v>
      </c>
    </row>
    <row r="88" spans="1:10" x14ac:dyDescent="0.3">
      <c r="A88" s="7">
        <v>82</v>
      </c>
      <c r="B88" s="34" t="s">
        <v>45</v>
      </c>
      <c r="C88" s="7">
        <v>40</v>
      </c>
      <c r="D88" s="1" t="s">
        <v>97</v>
      </c>
      <c r="E88" s="1">
        <v>3</v>
      </c>
      <c r="F88" s="1">
        <v>-2</v>
      </c>
      <c r="G88" s="1">
        <v>42</v>
      </c>
      <c r="H88" s="1">
        <f t="shared" si="7"/>
        <v>120</v>
      </c>
      <c r="I88" s="1">
        <f t="shared" si="8"/>
        <v>-80</v>
      </c>
      <c r="J88" s="1">
        <f t="shared" si="9"/>
        <v>1680</v>
      </c>
    </row>
    <row r="89" spans="1:10" x14ac:dyDescent="0.3">
      <c r="A89" s="7">
        <v>83</v>
      </c>
      <c r="B89" s="34" t="s">
        <v>76</v>
      </c>
      <c r="C89" s="7">
        <v>40</v>
      </c>
      <c r="D89" s="1" t="s">
        <v>97</v>
      </c>
      <c r="E89" s="1">
        <v>3</v>
      </c>
      <c r="F89" s="1">
        <v>-2</v>
      </c>
      <c r="G89" s="1">
        <v>35</v>
      </c>
      <c r="H89" s="1">
        <f t="shared" si="7"/>
        <v>120</v>
      </c>
      <c r="I89" s="1">
        <f t="shared" si="8"/>
        <v>-80</v>
      </c>
      <c r="J89" s="1">
        <f t="shared" si="9"/>
        <v>1400</v>
      </c>
    </row>
    <row r="90" spans="1:10" x14ac:dyDescent="0.3">
      <c r="A90" s="7">
        <v>84</v>
      </c>
      <c r="B90" s="34" t="s">
        <v>77</v>
      </c>
      <c r="C90" s="7">
        <v>40</v>
      </c>
      <c r="D90" s="1" t="s">
        <v>97</v>
      </c>
      <c r="E90" s="1">
        <v>3</v>
      </c>
      <c r="F90" s="1">
        <v>-2</v>
      </c>
      <c r="G90" s="1">
        <v>28</v>
      </c>
      <c r="H90" s="1">
        <f t="shared" si="7"/>
        <v>120</v>
      </c>
      <c r="I90" s="1">
        <f t="shared" si="8"/>
        <v>-80</v>
      </c>
      <c r="J90" s="1">
        <f t="shared" si="9"/>
        <v>1120</v>
      </c>
    </row>
    <row r="91" spans="1:10" x14ac:dyDescent="0.3">
      <c r="A91" s="7">
        <v>85</v>
      </c>
      <c r="B91" s="34" t="s">
        <v>78</v>
      </c>
      <c r="C91" s="7">
        <v>40</v>
      </c>
      <c r="D91" s="1" t="s">
        <v>97</v>
      </c>
      <c r="E91" s="1">
        <v>3</v>
      </c>
      <c r="F91" s="1">
        <v>-2</v>
      </c>
      <c r="G91" s="1">
        <v>21</v>
      </c>
      <c r="H91" s="1">
        <f t="shared" si="7"/>
        <v>120</v>
      </c>
      <c r="I91" s="1">
        <f t="shared" si="8"/>
        <v>-80</v>
      </c>
      <c r="J91" s="1">
        <f t="shared" si="9"/>
        <v>840</v>
      </c>
    </row>
    <row r="92" spans="1:10" x14ac:dyDescent="0.3">
      <c r="A92" s="7">
        <v>86</v>
      </c>
      <c r="B92" s="34" t="s">
        <v>79</v>
      </c>
      <c r="C92" s="7">
        <v>40</v>
      </c>
      <c r="D92" s="1" t="s">
        <v>97</v>
      </c>
      <c r="E92" s="1">
        <v>3</v>
      </c>
      <c r="F92" s="1">
        <v>-2</v>
      </c>
      <c r="G92" s="1">
        <v>14</v>
      </c>
      <c r="H92" s="1">
        <f t="shared" si="7"/>
        <v>120</v>
      </c>
      <c r="I92" s="1">
        <f t="shared" si="8"/>
        <v>-80</v>
      </c>
      <c r="J92" s="1">
        <f t="shared" si="9"/>
        <v>560</v>
      </c>
    </row>
    <row r="93" spans="1:10" x14ac:dyDescent="0.3">
      <c r="A93" s="7">
        <v>87</v>
      </c>
      <c r="B93" s="34" t="s">
        <v>126</v>
      </c>
      <c r="C93" s="7">
        <v>40</v>
      </c>
      <c r="D93" s="1" t="s">
        <v>97</v>
      </c>
      <c r="E93" s="1">
        <v>3</v>
      </c>
      <c r="F93" s="1">
        <v>-5</v>
      </c>
      <c r="G93" s="1">
        <v>14</v>
      </c>
      <c r="H93" s="1">
        <f t="shared" si="7"/>
        <v>120</v>
      </c>
      <c r="I93" s="1">
        <f t="shared" si="8"/>
        <v>-200</v>
      </c>
      <c r="J93" s="1">
        <f t="shared" si="9"/>
        <v>560</v>
      </c>
    </row>
    <row r="94" spans="1:10" x14ac:dyDescent="0.3">
      <c r="A94" s="7">
        <v>88</v>
      </c>
      <c r="B94" s="34" t="s">
        <v>127</v>
      </c>
      <c r="C94" s="7">
        <v>40</v>
      </c>
      <c r="D94" s="1" t="s">
        <v>97</v>
      </c>
      <c r="E94" s="1">
        <v>3</v>
      </c>
      <c r="F94" s="1">
        <v>2</v>
      </c>
      <c r="G94" s="1">
        <v>56</v>
      </c>
      <c r="H94" s="1">
        <f t="shared" si="7"/>
        <v>120</v>
      </c>
      <c r="I94" s="1">
        <f t="shared" si="8"/>
        <v>80</v>
      </c>
      <c r="J94" s="1">
        <f t="shared" si="9"/>
        <v>2240</v>
      </c>
    </row>
    <row r="95" spans="1:10" x14ac:dyDescent="0.3">
      <c r="A95" s="7">
        <v>89</v>
      </c>
      <c r="B95" s="34" t="s">
        <v>128</v>
      </c>
      <c r="C95" s="7">
        <v>40</v>
      </c>
      <c r="D95" s="1" t="s">
        <v>97</v>
      </c>
      <c r="E95" s="1">
        <v>3</v>
      </c>
      <c r="F95" s="1">
        <v>2</v>
      </c>
      <c r="G95" s="1">
        <v>49</v>
      </c>
      <c r="H95" s="1">
        <f t="shared" si="7"/>
        <v>120</v>
      </c>
      <c r="I95" s="1">
        <f t="shared" si="8"/>
        <v>80</v>
      </c>
      <c r="J95" s="1">
        <f t="shared" si="9"/>
        <v>1960</v>
      </c>
    </row>
    <row r="96" spans="1:10" x14ac:dyDescent="0.3">
      <c r="A96" s="7">
        <v>90</v>
      </c>
      <c r="B96" s="34" t="s">
        <v>129</v>
      </c>
      <c r="C96" s="7">
        <v>40</v>
      </c>
      <c r="D96" s="1" t="s">
        <v>97</v>
      </c>
      <c r="E96" s="1">
        <v>3</v>
      </c>
      <c r="F96" s="1">
        <v>2</v>
      </c>
      <c r="G96" s="1">
        <v>42</v>
      </c>
      <c r="H96" s="1">
        <f t="shared" si="7"/>
        <v>120</v>
      </c>
      <c r="I96" s="1">
        <f t="shared" si="8"/>
        <v>80</v>
      </c>
      <c r="J96" s="1">
        <f t="shared" si="9"/>
        <v>1680</v>
      </c>
    </row>
    <row r="97" spans="1:10" x14ac:dyDescent="0.3">
      <c r="A97" s="7">
        <v>91</v>
      </c>
      <c r="B97" s="34" t="s">
        <v>130</v>
      </c>
      <c r="C97" s="7">
        <v>40</v>
      </c>
      <c r="D97" s="1" t="s">
        <v>97</v>
      </c>
      <c r="E97" s="1">
        <v>3</v>
      </c>
      <c r="F97" s="1">
        <v>2</v>
      </c>
      <c r="G97" s="1">
        <v>35</v>
      </c>
      <c r="H97" s="1">
        <f t="shared" si="7"/>
        <v>120</v>
      </c>
      <c r="I97" s="1">
        <f t="shared" si="8"/>
        <v>80</v>
      </c>
      <c r="J97" s="1">
        <f t="shared" si="9"/>
        <v>1400</v>
      </c>
    </row>
    <row r="98" spans="1:10" x14ac:dyDescent="0.3">
      <c r="A98" s="7">
        <v>92</v>
      </c>
      <c r="B98" s="34" t="s">
        <v>131</v>
      </c>
      <c r="C98" s="7">
        <v>40</v>
      </c>
      <c r="D98" s="1" t="s">
        <v>97</v>
      </c>
      <c r="E98" s="1">
        <v>3</v>
      </c>
      <c r="F98" s="1">
        <v>2</v>
      </c>
      <c r="G98" s="1">
        <v>28</v>
      </c>
      <c r="H98" s="1">
        <f t="shared" si="7"/>
        <v>120</v>
      </c>
      <c r="I98" s="1">
        <f t="shared" si="8"/>
        <v>80</v>
      </c>
      <c r="J98" s="1">
        <f t="shared" si="9"/>
        <v>1120</v>
      </c>
    </row>
    <row r="99" spans="1:10" x14ac:dyDescent="0.3">
      <c r="A99" s="7">
        <v>93</v>
      </c>
      <c r="B99" s="34" t="s">
        <v>132</v>
      </c>
      <c r="C99" s="7">
        <v>40</v>
      </c>
      <c r="D99" s="1" t="s">
        <v>97</v>
      </c>
      <c r="E99" s="1">
        <v>3</v>
      </c>
      <c r="F99" s="1">
        <v>2</v>
      </c>
      <c r="G99" s="1">
        <v>21</v>
      </c>
      <c r="H99" s="1">
        <f t="shared" si="7"/>
        <v>120</v>
      </c>
      <c r="I99" s="1">
        <f t="shared" si="8"/>
        <v>80</v>
      </c>
      <c r="J99" s="1">
        <f t="shared" si="9"/>
        <v>840</v>
      </c>
    </row>
    <row r="100" spans="1:10" x14ac:dyDescent="0.3">
      <c r="A100" s="7">
        <v>94</v>
      </c>
      <c r="B100" s="34" t="s">
        <v>133</v>
      </c>
      <c r="C100" s="7">
        <v>40</v>
      </c>
      <c r="D100" s="1" t="s">
        <v>97</v>
      </c>
      <c r="E100" s="1">
        <v>3</v>
      </c>
      <c r="F100" s="1">
        <v>2</v>
      </c>
      <c r="G100" s="1">
        <v>14</v>
      </c>
      <c r="H100" s="1">
        <f t="shared" si="7"/>
        <v>120</v>
      </c>
      <c r="I100" s="1">
        <f t="shared" si="8"/>
        <v>80</v>
      </c>
      <c r="J100" s="1">
        <f t="shared" si="9"/>
        <v>560</v>
      </c>
    </row>
    <row r="101" spans="1:10" x14ac:dyDescent="0.3">
      <c r="A101" s="7">
        <v>95</v>
      </c>
      <c r="B101" s="34" t="s">
        <v>134</v>
      </c>
      <c r="C101" s="7">
        <v>40</v>
      </c>
      <c r="D101" s="1" t="s">
        <v>97</v>
      </c>
      <c r="E101" s="1">
        <v>3</v>
      </c>
      <c r="F101" s="1">
        <v>5</v>
      </c>
      <c r="G101" s="1">
        <v>14</v>
      </c>
      <c r="H101" s="1">
        <f t="shared" si="7"/>
        <v>120</v>
      </c>
      <c r="I101" s="1">
        <f t="shared" si="8"/>
        <v>200</v>
      </c>
      <c r="J101" s="1">
        <f t="shared" si="9"/>
        <v>560</v>
      </c>
    </row>
    <row r="102" spans="1:10" x14ac:dyDescent="0.3">
      <c r="A102" s="7">
        <v>96</v>
      </c>
      <c r="B102" s="34" t="s">
        <v>135</v>
      </c>
      <c r="C102" s="7">
        <v>40</v>
      </c>
      <c r="D102" s="1" t="s">
        <v>97</v>
      </c>
      <c r="E102" s="1">
        <v>3</v>
      </c>
      <c r="F102" s="1">
        <v>5</v>
      </c>
      <c r="G102" s="1">
        <v>56</v>
      </c>
      <c r="H102" s="1">
        <f t="shared" ref="H102:H126" si="10">E102*$C102</f>
        <v>120</v>
      </c>
      <c r="I102" s="1">
        <f t="shared" ref="I102:I126" si="11">F102*$C102</f>
        <v>200</v>
      </c>
      <c r="J102" s="1">
        <f t="shared" ref="J102:J126" si="12">G102*$C102</f>
        <v>2240</v>
      </c>
    </row>
    <row r="103" spans="1:10" x14ac:dyDescent="0.3">
      <c r="A103" s="7">
        <v>97</v>
      </c>
      <c r="B103" s="34" t="s">
        <v>136</v>
      </c>
      <c r="C103" s="7">
        <v>40</v>
      </c>
      <c r="D103" s="1" t="s">
        <v>97</v>
      </c>
      <c r="E103" s="1">
        <v>3</v>
      </c>
      <c r="F103" s="1">
        <v>5</v>
      </c>
      <c r="G103" s="1">
        <v>49</v>
      </c>
      <c r="H103" s="1">
        <f t="shared" si="10"/>
        <v>120</v>
      </c>
      <c r="I103" s="1">
        <f t="shared" si="11"/>
        <v>200</v>
      </c>
      <c r="J103" s="1">
        <f t="shared" si="12"/>
        <v>1960</v>
      </c>
    </row>
    <row r="104" spans="1:10" x14ac:dyDescent="0.3">
      <c r="A104" s="7">
        <v>98</v>
      </c>
      <c r="B104" s="34" t="s">
        <v>137</v>
      </c>
      <c r="C104" s="7">
        <v>40</v>
      </c>
      <c r="D104" s="1" t="s">
        <v>97</v>
      </c>
      <c r="E104" s="1">
        <v>3</v>
      </c>
      <c r="F104" s="1">
        <v>5</v>
      </c>
      <c r="G104" s="1">
        <v>42</v>
      </c>
      <c r="H104" s="1">
        <f t="shared" si="10"/>
        <v>120</v>
      </c>
      <c r="I104" s="1">
        <f t="shared" si="11"/>
        <v>200</v>
      </c>
      <c r="J104" s="1">
        <f t="shared" si="12"/>
        <v>1680</v>
      </c>
    </row>
    <row r="105" spans="1:10" x14ac:dyDescent="0.3">
      <c r="A105" s="7">
        <v>99</v>
      </c>
      <c r="B105" s="34" t="s">
        <v>138</v>
      </c>
      <c r="C105" s="7">
        <v>40</v>
      </c>
      <c r="D105" s="1" t="s">
        <v>97</v>
      </c>
      <c r="E105" s="1">
        <v>3</v>
      </c>
      <c r="F105" s="1">
        <v>5</v>
      </c>
      <c r="G105" s="1">
        <v>35</v>
      </c>
      <c r="H105" s="1">
        <f t="shared" si="10"/>
        <v>120</v>
      </c>
      <c r="I105" s="1">
        <f t="shared" si="11"/>
        <v>200</v>
      </c>
      <c r="J105" s="1">
        <f t="shared" si="12"/>
        <v>1400</v>
      </c>
    </row>
    <row r="106" spans="1:10" x14ac:dyDescent="0.3">
      <c r="A106" s="7">
        <v>100</v>
      </c>
      <c r="B106" s="34" t="s">
        <v>139</v>
      </c>
      <c r="C106" s="7">
        <v>40</v>
      </c>
      <c r="D106" s="1" t="s">
        <v>97</v>
      </c>
      <c r="E106" s="1">
        <v>3</v>
      </c>
      <c r="F106" s="1">
        <v>5</v>
      </c>
      <c r="G106" s="1">
        <v>28</v>
      </c>
      <c r="H106" s="1">
        <f t="shared" si="10"/>
        <v>120</v>
      </c>
      <c r="I106" s="1">
        <f t="shared" si="11"/>
        <v>200</v>
      </c>
      <c r="J106" s="1">
        <f t="shared" si="12"/>
        <v>1120</v>
      </c>
    </row>
    <row r="107" spans="1:10" x14ac:dyDescent="0.3">
      <c r="A107" s="7">
        <v>101</v>
      </c>
      <c r="B107" s="34" t="s">
        <v>140</v>
      </c>
      <c r="C107" s="7">
        <v>40</v>
      </c>
      <c r="D107" s="1" t="s">
        <v>97</v>
      </c>
      <c r="E107" s="1">
        <v>3</v>
      </c>
      <c r="F107" s="1">
        <v>5</v>
      </c>
      <c r="G107" s="1">
        <v>21</v>
      </c>
      <c r="H107" s="1">
        <f t="shared" si="10"/>
        <v>120</v>
      </c>
      <c r="I107" s="1">
        <f t="shared" si="11"/>
        <v>200</v>
      </c>
      <c r="J107" s="1">
        <f t="shared" si="12"/>
        <v>840</v>
      </c>
    </row>
    <row r="108" spans="1:10" x14ac:dyDescent="0.3">
      <c r="A108" s="7">
        <v>102</v>
      </c>
      <c r="B108" s="34" t="s">
        <v>141</v>
      </c>
      <c r="C108" s="7">
        <v>40</v>
      </c>
      <c r="D108" s="1" t="s">
        <v>97</v>
      </c>
      <c r="E108" s="1">
        <v>3</v>
      </c>
      <c r="F108" s="1">
        <v>2</v>
      </c>
      <c r="G108" s="1">
        <v>7</v>
      </c>
      <c r="H108" s="1">
        <f t="shared" si="10"/>
        <v>120</v>
      </c>
      <c r="I108" s="1">
        <f t="shared" si="11"/>
        <v>80</v>
      </c>
      <c r="J108" s="1">
        <f t="shared" si="12"/>
        <v>280</v>
      </c>
    </row>
    <row r="109" spans="1:10" x14ac:dyDescent="0.3">
      <c r="A109" s="7">
        <v>103</v>
      </c>
      <c r="B109" s="50" t="s">
        <v>50</v>
      </c>
      <c r="C109" s="7">
        <v>14</v>
      </c>
      <c r="D109" s="1" t="s">
        <v>49</v>
      </c>
      <c r="E109" s="1">
        <v>6</v>
      </c>
      <c r="F109" s="1">
        <v>2</v>
      </c>
      <c r="G109" s="1">
        <v>14</v>
      </c>
      <c r="H109" s="1">
        <f t="shared" si="10"/>
        <v>84</v>
      </c>
      <c r="I109" s="1">
        <f t="shared" si="11"/>
        <v>28</v>
      </c>
      <c r="J109" s="1">
        <f t="shared" si="12"/>
        <v>196</v>
      </c>
    </row>
    <row r="110" spans="1:10" x14ac:dyDescent="0.3">
      <c r="A110" s="7">
        <v>104</v>
      </c>
      <c r="B110" s="50" t="s">
        <v>51</v>
      </c>
      <c r="C110" s="7">
        <v>16</v>
      </c>
      <c r="D110" s="1" t="s">
        <v>49</v>
      </c>
      <c r="E110" s="1">
        <v>6</v>
      </c>
      <c r="F110" s="1">
        <v>-5</v>
      </c>
      <c r="G110" s="1">
        <v>35</v>
      </c>
      <c r="H110" s="1">
        <f t="shared" si="10"/>
        <v>96</v>
      </c>
      <c r="I110" s="1">
        <f t="shared" si="11"/>
        <v>-80</v>
      </c>
      <c r="J110" s="1">
        <f t="shared" si="12"/>
        <v>560</v>
      </c>
    </row>
    <row r="111" spans="1:10" x14ac:dyDescent="0.3">
      <c r="A111" s="7">
        <v>105</v>
      </c>
      <c r="B111" s="50" t="s">
        <v>52</v>
      </c>
      <c r="C111" s="7">
        <v>22</v>
      </c>
      <c r="D111" s="1" t="s">
        <v>49</v>
      </c>
      <c r="E111" s="1">
        <v>9</v>
      </c>
      <c r="F111" s="1">
        <v>2</v>
      </c>
      <c r="G111" s="1">
        <v>56</v>
      </c>
      <c r="H111" s="1">
        <f t="shared" si="10"/>
        <v>198</v>
      </c>
      <c r="I111" s="1">
        <f t="shared" si="11"/>
        <v>44</v>
      </c>
      <c r="J111" s="1">
        <f t="shared" si="12"/>
        <v>1232</v>
      </c>
    </row>
    <row r="112" spans="1:10" x14ac:dyDescent="0.3">
      <c r="A112" s="7">
        <v>106</v>
      </c>
      <c r="B112" s="50" t="s">
        <v>53</v>
      </c>
      <c r="C112" s="7">
        <v>15</v>
      </c>
      <c r="D112" s="1" t="s">
        <v>49</v>
      </c>
      <c r="E112" s="1">
        <v>6</v>
      </c>
      <c r="F112" s="1">
        <v>2</v>
      </c>
      <c r="G112" s="1">
        <v>21</v>
      </c>
      <c r="H112" s="1">
        <f t="shared" si="10"/>
        <v>90</v>
      </c>
      <c r="I112" s="1">
        <f t="shared" si="11"/>
        <v>30</v>
      </c>
      <c r="J112" s="1">
        <f t="shared" si="12"/>
        <v>315</v>
      </c>
    </row>
    <row r="113" spans="1:10" x14ac:dyDescent="0.3">
      <c r="A113" s="7">
        <v>107</v>
      </c>
      <c r="B113" s="50" t="s">
        <v>54</v>
      </c>
      <c r="C113" s="7">
        <v>16</v>
      </c>
      <c r="D113" s="1" t="s">
        <v>49</v>
      </c>
      <c r="E113" s="1">
        <v>6</v>
      </c>
      <c r="F113" s="1">
        <v>5</v>
      </c>
      <c r="G113" s="1">
        <v>35</v>
      </c>
      <c r="H113" s="1">
        <f t="shared" si="10"/>
        <v>96</v>
      </c>
      <c r="I113" s="1">
        <f t="shared" si="11"/>
        <v>80</v>
      </c>
      <c r="J113" s="1">
        <f t="shared" si="12"/>
        <v>560</v>
      </c>
    </row>
    <row r="114" spans="1:10" x14ac:dyDescent="0.3">
      <c r="A114" s="7">
        <v>108</v>
      </c>
      <c r="B114" s="50" t="s">
        <v>55</v>
      </c>
      <c r="C114" s="7">
        <v>18</v>
      </c>
      <c r="D114" s="1" t="s">
        <v>49</v>
      </c>
      <c r="E114" s="1">
        <v>6</v>
      </c>
      <c r="F114" s="1">
        <v>-2</v>
      </c>
      <c r="G114" s="1">
        <v>21</v>
      </c>
      <c r="H114" s="1">
        <f t="shared" si="10"/>
        <v>108</v>
      </c>
      <c r="I114" s="1">
        <f t="shared" si="11"/>
        <v>-36</v>
      </c>
      <c r="J114" s="1">
        <f t="shared" si="12"/>
        <v>378</v>
      </c>
    </row>
    <row r="115" spans="1:10" x14ac:dyDescent="0.3">
      <c r="A115" s="7">
        <v>109</v>
      </c>
      <c r="B115" s="50" t="s">
        <v>56</v>
      </c>
      <c r="C115" s="7">
        <v>23</v>
      </c>
      <c r="D115" s="1" t="s">
        <v>49</v>
      </c>
      <c r="E115" s="1">
        <v>9</v>
      </c>
      <c r="F115" s="1">
        <v>-2</v>
      </c>
      <c r="G115" s="1">
        <v>56</v>
      </c>
      <c r="H115" s="1">
        <f t="shared" si="10"/>
        <v>207</v>
      </c>
      <c r="I115" s="1">
        <f t="shared" si="11"/>
        <v>-46</v>
      </c>
      <c r="J115" s="1">
        <f t="shared" si="12"/>
        <v>1288</v>
      </c>
    </row>
    <row r="116" spans="1:10" x14ac:dyDescent="0.3">
      <c r="A116" s="7">
        <v>110</v>
      </c>
      <c r="B116" s="50" t="s">
        <v>57</v>
      </c>
      <c r="C116" s="7">
        <v>29</v>
      </c>
      <c r="D116" s="1" t="s">
        <v>49</v>
      </c>
      <c r="E116" s="1">
        <v>6</v>
      </c>
      <c r="F116" s="1">
        <v>2</v>
      </c>
      <c r="G116" s="1">
        <v>56</v>
      </c>
      <c r="H116" s="1">
        <f t="shared" si="10"/>
        <v>174</v>
      </c>
      <c r="I116" s="1">
        <f t="shared" si="11"/>
        <v>58</v>
      </c>
      <c r="J116" s="1">
        <f t="shared" si="12"/>
        <v>1624</v>
      </c>
    </row>
    <row r="117" spans="1:10" x14ac:dyDescent="0.3">
      <c r="A117" s="7">
        <v>111</v>
      </c>
      <c r="B117" s="50" t="s">
        <v>106</v>
      </c>
      <c r="C117" s="7">
        <v>10</v>
      </c>
      <c r="D117" s="1" t="s">
        <v>49</v>
      </c>
      <c r="E117" s="1">
        <v>6</v>
      </c>
      <c r="F117" s="1">
        <v>-2</v>
      </c>
      <c r="G117" s="1">
        <v>14</v>
      </c>
      <c r="H117" s="1">
        <f t="shared" si="10"/>
        <v>60</v>
      </c>
      <c r="I117" s="1">
        <f t="shared" si="11"/>
        <v>-20</v>
      </c>
      <c r="J117" s="1">
        <f t="shared" si="12"/>
        <v>140</v>
      </c>
    </row>
    <row r="118" spans="1:10" x14ac:dyDescent="0.3">
      <c r="A118" s="7">
        <v>112</v>
      </c>
      <c r="B118" s="50" t="s">
        <v>107</v>
      </c>
      <c r="C118" s="7">
        <v>15</v>
      </c>
      <c r="D118" s="1" t="s">
        <v>49</v>
      </c>
      <c r="E118" s="1">
        <v>6</v>
      </c>
      <c r="F118" s="1">
        <v>-5</v>
      </c>
      <c r="G118" s="1">
        <v>28</v>
      </c>
      <c r="H118" s="1">
        <f t="shared" si="10"/>
        <v>90</v>
      </c>
      <c r="I118" s="1">
        <f t="shared" si="11"/>
        <v>-75</v>
      </c>
      <c r="J118" s="1">
        <f t="shared" si="12"/>
        <v>420</v>
      </c>
    </row>
    <row r="119" spans="1:10" x14ac:dyDescent="0.3">
      <c r="A119" s="7">
        <v>113</v>
      </c>
      <c r="B119" s="50" t="s">
        <v>108</v>
      </c>
      <c r="C119" s="7">
        <v>24</v>
      </c>
      <c r="D119" s="1" t="s">
        <v>49</v>
      </c>
      <c r="E119" s="1">
        <v>6</v>
      </c>
      <c r="F119" s="1">
        <v>-5</v>
      </c>
      <c r="G119" s="1">
        <v>21</v>
      </c>
      <c r="H119" s="1">
        <f t="shared" si="10"/>
        <v>144</v>
      </c>
      <c r="I119" s="1">
        <f t="shared" si="11"/>
        <v>-120</v>
      </c>
      <c r="J119" s="1">
        <f t="shared" si="12"/>
        <v>504</v>
      </c>
    </row>
    <row r="120" spans="1:10" x14ac:dyDescent="0.3">
      <c r="A120" s="7">
        <v>114</v>
      </c>
      <c r="B120" s="50" t="s">
        <v>109</v>
      </c>
      <c r="C120" s="7">
        <v>20</v>
      </c>
      <c r="D120" s="1" t="s">
        <v>49</v>
      </c>
      <c r="E120" s="1">
        <v>6</v>
      </c>
      <c r="F120" s="1">
        <v>-2</v>
      </c>
      <c r="G120" s="1">
        <v>35</v>
      </c>
      <c r="H120" s="1">
        <f t="shared" si="10"/>
        <v>120</v>
      </c>
      <c r="I120" s="1">
        <f t="shared" si="11"/>
        <v>-40</v>
      </c>
      <c r="J120" s="1">
        <f t="shared" si="12"/>
        <v>700</v>
      </c>
    </row>
    <row r="121" spans="1:10" x14ac:dyDescent="0.3">
      <c r="A121" s="7">
        <v>115</v>
      </c>
      <c r="B121" s="50" t="s">
        <v>110</v>
      </c>
      <c r="C121" s="7">
        <v>33</v>
      </c>
      <c r="D121" s="1" t="s">
        <v>49</v>
      </c>
      <c r="E121" s="1">
        <v>6</v>
      </c>
      <c r="F121" s="1">
        <v>-2</v>
      </c>
      <c r="G121" s="1">
        <v>56</v>
      </c>
      <c r="H121" s="1">
        <f t="shared" si="10"/>
        <v>198</v>
      </c>
      <c r="I121" s="1">
        <f t="shared" si="11"/>
        <v>-66</v>
      </c>
      <c r="J121" s="1">
        <f t="shared" si="12"/>
        <v>1848</v>
      </c>
    </row>
    <row r="122" spans="1:10" x14ac:dyDescent="0.3">
      <c r="A122" s="7">
        <v>116</v>
      </c>
      <c r="B122" s="50" t="s">
        <v>111</v>
      </c>
      <c r="C122" s="7">
        <v>15</v>
      </c>
      <c r="D122" s="1" t="s">
        <v>49</v>
      </c>
      <c r="E122" s="1">
        <v>6</v>
      </c>
      <c r="F122" s="1">
        <v>5</v>
      </c>
      <c r="G122" s="1">
        <v>28</v>
      </c>
      <c r="H122" s="1">
        <f t="shared" si="10"/>
        <v>90</v>
      </c>
      <c r="I122" s="1">
        <f t="shared" si="11"/>
        <v>75</v>
      </c>
      <c r="J122" s="1">
        <f t="shared" si="12"/>
        <v>420</v>
      </c>
    </row>
    <row r="123" spans="1:10" x14ac:dyDescent="0.3">
      <c r="A123" s="7">
        <v>117</v>
      </c>
      <c r="B123" s="50" t="s">
        <v>112</v>
      </c>
      <c r="C123" s="7">
        <v>27</v>
      </c>
      <c r="D123" s="1" t="s">
        <v>49</v>
      </c>
      <c r="E123" s="1">
        <v>6</v>
      </c>
      <c r="F123" s="1">
        <v>5</v>
      </c>
      <c r="G123" s="1">
        <v>21</v>
      </c>
      <c r="H123" s="1">
        <f t="shared" si="10"/>
        <v>162</v>
      </c>
      <c r="I123" s="1">
        <f t="shared" si="11"/>
        <v>135</v>
      </c>
      <c r="J123" s="1">
        <f t="shared" si="12"/>
        <v>567</v>
      </c>
    </row>
    <row r="124" spans="1:10" x14ac:dyDescent="0.3">
      <c r="A124" s="7">
        <v>118</v>
      </c>
      <c r="B124" s="50" t="s">
        <v>113</v>
      </c>
      <c r="C124" s="7">
        <v>20</v>
      </c>
      <c r="D124" s="1" t="s">
        <v>49</v>
      </c>
      <c r="E124" s="1">
        <v>6</v>
      </c>
      <c r="F124" s="1">
        <v>-2</v>
      </c>
      <c r="G124" s="1">
        <v>28</v>
      </c>
      <c r="H124" s="1">
        <f t="shared" si="10"/>
        <v>120</v>
      </c>
      <c r="I124" s="1">
        <f t="shared" si="11"/>
        <v>-40</v>
      </c>
      <c r="J124" s="1">
        <f t="shared" si="12"/>
        <v>560</v>
      </c>
    </row>
    <row r="125" spans="1:10" x14ac:dyDescent="0.3">
      <c r="A125" s="32">
        <v>119</v>
      </c>
      <c r="B125" s="50" t="s">
        <v>183</v>
      </c>
      <c r="C125" s="32">
        <v>22</v>
      </c>
      <c r="D125" s="1" t="s">
        <v>49</v>
      </c>
      <c r="E125" s="1">
        <v>6</v>
      </c>
      <c r="F125" s="1">
        <v>2</v>
      </c>
      <c r="G125" s="1">
        <v>35</v>
      </c>
      <c r="H125" s="1">
        <f t="shared" si="10"/>
        <v>132</v>
      </c>
      <c r="I125" s="1">
        <f t="shared" si="11"/>
        <v>44</v>
      </c>
      <c r="J125" s="1">
        <f t="shared" si="12"/>
        <v>770</v>
      </c>
    </row>
    <row r="126" spans="1:10" x14ac:dyDescent="0.3">
      <c r="A126" s="32">
        <v>120</v>
      </c>
      <c r="B126" s="50" t="s">
        <v>184</v>
      </c>
      <c r="C126" s="67">
        <v>20</v>
      </c>
      <c r="D126" s="1" t="s">
        <v>49</v>
      </c>
      <c r="E126" s="1">
        <v>6</v>
      </c>
      <c r="F126" s="1">
        <v>2</v>
      </c>
      <c r="G126" s="1">
        <v>28</v>
      </c>
      <c r="H126" s="1">
        <f t="shared" si="10"/>
        <v>120</v>
      </c>
      <c r="I126" s="1">
        <f t="shared" si="11"/>
        <v>40</v>
      </c>
      <c r="J126" s="1">
        <f t="shared" si="12"/>
        <v>560</v>
      </c>
    </row>
    <row r="133" spans="3:10" x14ac:dyDescent="0.3">
      <c r="C133" s="2"/>
      <c r="D133" s="2"/>
      <c r="E133" s="2"/>
      <c r="F133" s="2"/>
      <c r="G133" s="2"/>
      <c r="H133" s="2"/>
      <c r="I133" s="2"/>
      <c r="J133" s="2"/>
    </row>
  </sheetData>
  <autoFilter ref="A3:J126" xr:uid="{00000000-0001-0000-0200-000000000000}">
    <sortState xmlns:xlrd2="http://schemas.microsoft.com/office/spreadsheetml/2017/richdata2" ref="A4:J126">
      <sortCondition ref="A3:A126"/>
    </sortState>
  </autoFilter>
  <phoneticPr fontId="2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282A3-5081-457D-931E-AA26C764D72F}">
  <dimension ref="A2:R115"/>
  <sheetViews>
    <sheetView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SUM(C5:C108)</f>
        <v>6976</v>
      </c>
      <c r="D4" s="1" t="s">
        <v>337</v>
      </c>
      <c r="E4" s="1"/>
      <c r="F4" s="1"/>
      <c r="G4" s="1"/>
      <c r="H4" s="1">
        <f>SUM(H5:H108)</f>
        <v>45850</v>
      </c>
      <c r="I4" s="1">
        <f>SUM(I5:I108)</f>
        <v>-27</v>
      </c>
      <c r="J4" s="1">
        <f>SUM(J5:J108)</f>
        <v>281704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45850</v>
      </c>
      <c r="N5" s="73">
        <f>M5/$C$4</f>
        <v>6.5725344036697244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 t="shared" ref="H6:H37" si="0">E6*$C6</f>
        <v>60</v>
      </c>
      <c r="I6" s="1">
        <f t="shared" ref="I6:I37" si="1">F6*$C6</f>
        <v>0</v>
      </c>
      <c r="J6" s="1">
        <f t="shared" ref="J6:J37" si="2">G6*$C6</f>
        <v>80</v>
      </c>
      <c r="L6" s="72" t="s">
        <v>187</v>
      </c>
      <c r="M6" s="30">
        <f>I4</f>
        <v>-27</v>
      </c>
      <c r="N6" s="80">
        <f t="shared" ref="N6:N7" si="3">M6/$C$4</f>
        <v>-3.8704128440366975E-3</v>
      </c>
      <c r="O6" t="s">
        <v>319</v>
      </c>
    </row>
    <row r="7" spans="1:18" ht="15" thickBot="1" x14ac:dyDescent="0.35">
      <c r="A7" s="7">
        <v>5</v>
      </c>
      <c r="B7" s="45" t="s">
        <v>12</v>
      </c>
      <c r="C7" s="7">
        <v>18</v>
      </c>
      <c r="D7" s="1" t="s">
        <v>48</v>
      </c>
      <c r="E7" s="1">
        <v>13</v>
      </c>
      <c r="F7" s="1">
        <v>-5</v>
      </c>
      <c r="G7" s="1">
        <v>28</v>
      </c>
      <c r="H7" s="1">
        <f t="shared" si="0"/>
        <v>234</v>
      </c>
      <c r="I7" s="1">
        <f t="shared" si="1"/>
        <v>-90</v>
      </c>
      <c r="J7" s="1">
        <f t="shared" si="2"/>
        <v>504</v>
      </c>
      <c r="L7" s="72" t="s">
        <v>188</v>
      </c>
      <c r="M7" s="30">
        <f>J4</f>
        <v>281704</v>
      </c>
      <c r="N7" s="79">
        <f t="shared" si="3"/>
        <v>40.381880733944953</v>
      </c>
      <c r="O7" s="81" t="s">
        <v>317</v>
      </c>
    </row>
    <row r="8" spans="1:18" x14ac:dyDescent="0.3">
      <c r="A8" s="7">
        <v>6</v>
      </c>
      <c r="B8" s="45" t="s">
        <v>13</v>
      </c>
      <c r="C8" s="7">
        <v>16</v>
      </c>
      <c r="D8" s="1" t="s">
        <v>48</v>
      </c>
      <c r="E8" s="1">
        <v>13</v>
      </c>
      <c r="F8" s="1">
        <v>5</v>
      </c>
      <c r="G8" s="1">
        <v>21</v>
      </c>
      <c r="H8" s="1">
        <f t="shared" si="0"/>
        <v>208</v>
      </c>
      <c r="I8" s="1">
        <f t="shared" si="1"/>
        <v>80</v>
      </c>
      <c r="J8" s="1">
        <f t="shared" si="2"/>
        <v>336</v>
      </c>
    </row>
    <row r="9" spans="1:18" ht="15" thickBot="1" x14ac:dyDescent="0.35">
      <c r="A9" s="7">
        <v>7</v>
      </c>
      <c r="B9" s="45" t="s">
        <v>14</v>
      </c>
      <c r="C9" s="7">
        <v>22</v>
      </c>
      <c r="D9" s="1" t="s">
        <v>48</v>
      </c>
      <c r="E9" s="1">
        <v>13</v>
      </c>
      <c r="F9" s="1">
        <v>-2</v>
      </c>
      <c r="G9" s="1">
        <v>28</v>
      </c>
      <c r="H9" s="1">
        <f t="shared" si="0"/>
        <v>286</v>
      </c>
      <c r="I9" s="1">
        <f t="shared" si="1"/>
        <v>-44</v>
      </c>
      <c r="J9" s="1">
        <f t="shared" si="2"/>
        <v>616</v>
      </c>
    </row>
    <row r="10" spans="1:18" x14ac:dyDescent="0.3">
      <c r="A10" s="7">
        <v>8</v>
      </c>
      <c r="B10" s="45" t="s">
        <v>15</v>
      </c>
      <c r="C10" s="7">
        <v>26</v>
      </c>
      <c r="D10" s="1" t="s">
        <v>48</v>
      </c>
      <c r="E10" s="1">
        <v>13</v>
      </c>
      <c r="F10" s="1">
        <v>2</v>
      </c>
      <c r="G10" s="1">
        <v>28</v>
      </c>
      <c r="H10" s="1">
        <f t="shared" si="0"/>
        <v>338</v>
      </c>
      <c r="I10" s="1">
        <f t="shared" si="1"/>
        <v>52</v>
      </c>
      <c r="J10" s="1">
        <f t="shared" si="2"/>
        <v>728</v>
      </c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A11" s="7">
        <v>9</v>
      </c>
      <c r="B11" s="45" t="s">
        <v>16</v>
      </c>
      <c r="C11" s="7">
        <v>14</v>
      </c>
      <c r="D11" s="1" t="s">
        <v>48</v>
      </c>
      <c r="E11" s="1">
        <v>16</v>
      </c>
      <c r="F11" s="1">
        <v>-2</v>
      </c>
      <c r="G11" s="1">
        <v>28</v>
      </c>
      <c r="H11" s="1">
        <f t="shared" si="0"/>
        <v>224</v>
      </c>
      <c r="I11" s="1">
        <f t="shared" si="1"/>
        <v>-28</v>
      </c>
      <c r="J11" s="1">
        <f t="shared" si="2"/>
        <v>392</v>
      </c>
      <c r="L11" t="s">
        <v>162</v>
      </c>
      <c r="M11">
        <v>4</v>
      </c>
      <c r="N11" t="s">
        <v>153</v>
      </c>
      <c r="O11" s="70" t="s">
        <v>314</v>
      </c>
      <c r="P11" s="71">
        <f>C4</f>
        <v>6976</v>
      </c>
    </row>
    <row r="12" spans="1:18" ht="15" thickBot="1" x14ac:dyDescent="0.35">
      <c r="A12" s="7">
        <v>10</v>
      </c>
      <c r="B12" s="45" t="s">
        <v>17</v>
      </c>
      <c r="C12" s="7">
        <v>17</v>
      </c>
      <c r="D12" s="1" t="s">
        <v>48</v>
      </c>
      <c r="E12" s="1">
        <v>13</v>
      </c>
      <c r="F12" s="1">
        <v>5</v>
      </c>
      <c r="G12" s="1">
        <v>28</v>
      </c>
      <c r="H12" s="1">
        <f t="shared" si="0"/>
        <v>221</v>
      </c>
      <c r="I12" s="1">
        <f t="shared" si="1"/>
        <v>85</v>
      </c>
      <c r="J12" s="1">
        <f t="shared" si="2"/>
        <v>476</v>
      </c>
      <c r="L12" t="s">
        <v>323</v>
      </c>
      <c r="M12">
        <v>3</v>
      </c>
      <c r="N12" t="s">
        <v>153</v>
      </c>
      <c r="O12" s="74" t="s">
        <v>312</v>
      </c>
      <c r="P12" s="75">
        <f>N5</f>
        <v>6.5725344036697244</v>
      </c>
      <c r="Q12" t="s">
        <v>152</v>
      </c>
    </row>
    <row r="13" spans="1:18" x14ac:dyDescent="0.3">
      <c r="A13" s="7">
        <v>11</v>
      </c>
      <c r="B13" s="45" t="s">
        <v>18</v>
      </c>
      <c r="C13" s="7">
        <v>22</v>
      </c>
      <c r="D13" s="1" t="s">
        <v>48</v>
      </c>
      <c r="E13" s="1">
        <v>13</v>
      </c>
      <c r="F13" s="1">
        <v>-5</v>
      </c>
      <c r="G13" s="1">
        <v>35</v>
      </c>
      <c r="H13" s="1">
        <f t="shared" si="0"/>
        <v>286</v>
      </c>
      <c r="I13" s="1">
        <f t="shared" si="1"/>
        <v>-110</v>
      </c>
      <c r="J13" s="1">
        <f t="shared" si="2"/>
        <v>770</v>
      </c>
      <c r="L13" t="s">
        <v>156</v>
      </c>
      <c r="M13">
        <v>20</v>
      </c>
      <c r="N13" t="s">
        <v>151</v>
      </c>
      <c r="O13" t="s">
        <v>322</v>
      </c>
      <c r="P13">
        <v>4.7</v>
      </c>
      <c r="Q13" t="s">
        <v>336</v>
      </c>
      <c r="R13">
        <f>P11/200</f>
        <v>34.880000000000003</v>
      </c>
    </row>
    <row r="14" spans="1:18" x14ac:dyDescent="0.3">
      <c r="A14" s="7">
        <v>12</v>
      </c>
      <c r="B14" s="45" t="s">
        <v>19</v>
      </c>
      <c r="C14" s="7">
        <v>12</v>
      </c>
      <c r="D14" s="1" t="s">
        <v>48</v>
      </c>
      <c r="E14" s="1">
        <v>16</v>
      </c>
      <c r="F14" s="1">
        <v>2</v>
      </c>
      <c r="G14" s="1">
        <v>28</v>
      </c>
      <c r="H14" s="1">
        <f t="shared" si="0"/>
        <v>192</v>
      </c>
      <c r="I14" s="1">
        <f t="shared" si="1"/>
        <v>24</v>
      </c>
      <c r="J14" s="1">
        <f t="shared" si="2"/>
        <v>336</v>
      </c>
      <c r="L14" t="s">
        <v>159</v>
      </c>
      <c r="M14">
        <v>6</v>
      </c>
      <c r="N14" t="s">
        <v>152</v>
      </c>
      <c r="O14" t="s">
        <v>327</v>
      </c>
      <c r="P14">
        <v>29.8</v>
      </c>
      <c r="Q14" t="s">
        <v>336</v>
      </c>
      <c r="R14">
        <f>P13</f>
        <v>4.7</v>
      </c>
    </row>
    <row r="15" spans="1:18" x14ac:dyDescent="0.3">
      <c r="A15" s="7">
        <v>13</v>
      </c>
      <c r="B15" s="45" t="s">
        <v>88</v>
      </c>
      <c r="C15" s="7">
        <v>22</v>
      </c>
      <c r="D15" s="1" t="s">
        <v>48</v>
      </c>
      <c r="E15" s="1">
        <v>13</v>
      </c>
      <c r="F15" s="1">
        <v>5</v>
      </c>
      <c r="G15" s="1">
        <v>35</v>
      </c>
      <c r="H15" s="1">
        <f t="shared" si="0"/>
        <v>286</v>
      </c>
      <c r="I15" s="1">
        <f t="shared" si="1"/>
        <v>110</v>
      </c>
      <c r="J15" s="1">
        <f t="shared" si="2"/>
        <v>770</v>
      </c>
      <c r="L15" t="s">
        <v>164</v>
      </c>
      <c r="M15">
        <v>38</v>
      </c>
      <c r="N15" t="s">
        <v>153</v>
      </c>
      <c r="O15" t="s">
        <v>326</v>
      </c>
      <c r="P15">
        <v>0.25</v>
      </c>
      <c r="Q15" t="s">
        <v>152</v>
      </c>
    </row>
    <row r="16" spans="1:18" x14ac:dyDescent="0.3">
      <c r="A16" s="7">
        <v>14</v>
      </c>
      <c r="B16" s="45" t="s">
        <v>89</v>
      </c>
      <c r="C16" s="7">
        <v>17</v>
      </c>
      <c r="D16" s="1" t="s">
        <v>48</v>
      </c>
      <c r="E16" s="1">
        <v>13</v>
      </c>
      <c r="F16" s="1">
        <v>-5</v>
      </c>
      <c r="G16" s="1">
        <v>21</v>
      </c>
      <c r="H16" s="1">
        <f t="shared" si="0"/>
        <v>221</v>
      </c>
      <c r="I16" s="1">
        <f t="shared" si="1"/>
        <v>-85</v>
      </c>
      <c r="J16" s="1">
        <f t="shared" si="2"/>
        <v>357</v>
      </c>
      <c r="L16" t="s">
        <v>165</v>
      </c>
      <c r="M16">
        <v>44</v>
      </c>
      <c r="N16" t="s">
        <v>152</v>
      </c>
    </row>
    <row r="17" spans="1:16" ht="15" thickBot="1" x14ac:dyDescent="0.35">
      <c r="A17" s="7">
        <v>15</v>
      </c>
      <c r="B17" s="45" t="s">
        <v>90</v>
      </c>
      <c r="C17" s="7">
        <v>26</v>
      </c>
      <c r="D17" s="1" t="s">
        <v>49</v>
      </c>
      <c r="E17" s="1">
        <v>13</v>
      </c>
      <c r="F17" s="1">
        <v>-2</v>
      </c>
      <c r="G17" s="1">
        <v>35</v>
      </c>
      <c r="H17" s="1">
        <f t="shared" si="0"/>
        <v>338</v>
      </c>
      <c r="I17" s="1">
        <f t="shared" si="1"/>
        <v>-52</v>
      </c>
      <c r="J17" s="1">
        <f t="shared" si="2"/>
        <v>910</v>
      </c>
      <c r="L17" t="s">
        <v>320</v>
      </c>
      <c r="M17">
        <v>9.125</v>
      </c>
      <c r="N17" t="s">
        <v>152</v>
      </c>
      <c r="O17" t="s">
        <v>324</v>
      </c>
      <c r="P17">
        <f>P14*P15</f>
        <v>7.45</v>
      </c>
    </row>
    <row r="18" spans="1:16" ht="15" thickBot="1" x14ac:dyDescent="0.35">
      <c r="A18" s="7">
        <v>16</v>
      </c>
      <c r="B18" s="45" t="s">
        <v>91</v>
      </c>
      <c r="C18" s="7">
        <v>15</v>
      </c>
      <c r="D18" s="1" t="s">
        <v>49</v>
      </c>
      <c r="E18" s="1">
        <v>13</v>
      </c>
      <c r="F18" s="1">
        <v>2</v>
      </c>
      <c r="G18" s="1">
        <v>56</v>
      </c>
      <c r="H18" s="1">
        <f t="shared" si="0"/>
        <v>195</v>
      </c>
      <c r="I18" s="1">
        <f t="shared" si="1"/>
        <v>30</v>
      </c>
      <c r="J18" s="1">
        <f t="shared" si="2"/>
        <v>840</v>
      </c>
      <c r="L18" t="s">
        <v>321</v>
      </c>
      <c r="M18">
        <f>M17-M14</f>
        <v>3.125</v>
      </c>
      <c r="N18" t="s">
        <v>152</v>
      </c>
      <c r="O18" s="76" t="s">
        <v>328</v>
      </c>
      <c r="P18" s="77">
        <f>P17-P12</f>
        <v>0.87746559633027577</v>
      </c>
    </row>
    <row r="19" spans="1:16" x14ac:dyDescent="0.3">
      <c r="A19" s="7">
        <v>17</v>
      </c>
      <c r="B19" s="45" t="s">
        <v>92</v>
      </c>
      <c r="C19" s="7">
        <v>18</v>
      </c>
      <c r="D19" s="1" t="s">
        <v>49</v>
      </c>
      <c r="E19" s="1">
        <v>13</v>
      </c>
      <c r="F19" s="1">
        <v>-2</v>
      </c>
      <c r="G19" s="1">
        <v>56</v>
      </c>
      <c r="H19" s="1">
        <f t="shared" si="0"/>
        <v>234</v>
      </c>
      <c r="I19" s="1">
        <f t="shared" si="1"/>
        <v>-36</v>
      </c>
      <c r="J19" s="1">
        <f t="shared" si="2"/>
        <v>1008</v>
      </c>
    </row>
    <row r="20" spans="1:16" x14ac:dyDescent="0.3">
      <c r="A20" s="7">
        <v>18</v>
      </c>
      <c r="B20" s="45" t="s">
        <v>93</v>
      </c>
      <c r="C20" s="7">
        <v>19</v>
      </c>
      <c r="D20" s="1" t="s">
        <v>49</v>
      </c>
      <c r="E20" s="1">
        <v>13</v>
      </c>
      <c r="F20" s="1">
        <v>-5</v>
      </c>
      <c r="G20" s="1">
        <v>56</v>
      </c>
      <c r="H20" s="1">
        <f t="shared" si="0"/>
        <v>247</v>
      </c>
      <c r="I20" s="1">
        <f t="shared" si="1"/>
        <v>-95</v>
      </c>
      <c r="J20" s="1">
        <f t="shared" si="2"/>
        <v>1064</v>
      </c>
    </row>
    <row r="21" spans="1:16" x14ac:dyDescent="0.3">
      <c r="A21" s="7">
        <v>19</v>
      </c>
      <c r="B21" s="45" t="s">
        <v>94</v>
      </c>
      <c r="C21" s="7">
        <v>24</v>
      </c>
      <c r="D21" s="1" t="s">
        <v>49</v>
      </c>
      <c r="E21" s="1">
        <v>13</v>
      </c>
      <c r="F21" s="1">
        <v>5</v>
      </c>
      <c r="G21" s="1">
        <v>56</v>
      </c>
      <c r="H21" s="1">
        <f t="shared" si="0"/>
        <v>312</v>
      </c>
      <c r="I21" s="1">
        <f t="shared" si="1"/>
        <v>120</v>
      </c>
      <c r="J21" s="1">
        <f t="shared" si="2"/>
        <v>1344</v>
      </c>
    </row>
    <row r="22" spans="1:16" x14ac:dyDescent="0.3">
      <c r="A22" s="7">
        <v>20</v>
      </c>
      <c r="B22" s="45" t="s">
        <v>95</v>
      </c>
      <c r="C22" s="7">
        <v>25</v>
      </c>
      <c r="D22" s="1" t="s">
        <v>49</v>
      </c>
      <c r="E22" s="1">
        <v>13</v>
      </c>
      <c r="F22" s="1">
        <v>2</v>
      </c>
      <c r="G22" s="1">
        <v>35</v>
      </c>
      <c r="H22" s="1">
        <f t="shared" si="0"/>
        <v>325</v>
      </c>
      <c r="I22" s="1">
        <f t="shared" si="1"/>
        <v>50</v>
      </c>
      <c r="J22" s="1">
        <f t="shared" si="2"/>
        <v>875</v>
      </c>
    </row>
    <row r="23" spans="1:16" x14ac:dyDescent="0.3">
      <c r="A23" s="7">
        <v>21</v>
      </c>
      <c r="B23" s="45" t="s">
        <v>114</v>
      </c>
      <c r="C23" s="7">
        <v>21</v>
      </c>
      <c r="D23" s="1" t="s">
        <v>97</v>
      </c>
      <c r="E23" s="1">
        <v>6</v>
      </c>
      <c r="F23" s="1">
        <v>5</v>
      </c>
      <c r="G23" s="1">
        <v>56</v>
      </c>
      <c r="H23" s="1">
        <f t="shared" si="0"/>
        <v>126</v>
      </c>
      <c r="I23" s="1">
        <f t="shared" si="1"/>
        <v>105</v>
      </c>
      <c r="J23" s="1">
        <f t="shared" si="2"/>
        <v>1176</v>
      </c>
    </row>
    <row r="24" spans="1:16" x14ac:dyDescent="0.3">
      <c r="A24" s="7">
        <v>22</v>
      </c>
      <c r="B24" s="45" t="s">
        <v>115</v>
      </c>
      <c r="C24" s="7">
        <v>18</v>
      </c>
      <c r="D24" s="1" t="s">
        <v>97</v>
      </c>
      <c r="E24" s="1">
        <v>6</v>
      </c>
      <c r="F24" s="1">
        <v>-5</v>
      </c>
      <c r="G24" s="1">
        <v>49</v>
      </c>
      <c r="H24" s="1">
        <f t="shared" si="0"/>
        <v>108</v>
      </c>
      <c r="I24" s="1">
        <f t="shared" si="1"/>
        <v>-90</v>
      </c>
      <c r="J24" s="1">
        <f t="shared" si="2"/>
        <v>882</v>
      </c>
    </row>
    <row r="25" spans="1:16" x14ac:dyDescent="0.3">
      <c r="A25" s="7">
        <v>23</v>
      </c>
      <c r="B25" s="45" t="s">
        <v>116</v>
      </c>
      <c r="C25" s="7">
        <v>17</v>
      </c>
      <c r="D25" s="1" t="s">
        <v>97</v>
      </c>
      <c r="E25" s="1">
        <v>6</v>
      </c>
      <c r="F25" s="1">
        <v>5</v>
      </c>
      <c r="G25" s="1">
        <v>42</v>
      </c>
      <c r="H25" s="1">
        <f t="shared" si="0"/>
        <v>102</v>
      </c>
      <c r="I25" s="1">
        <f t="shared" si="1"/>
        <v>85</v>
      </c>
      <c r="J25" s="1">
        <f t="shared" si="2"/>
        <v>714</v>
      </c>
    </row>
    <row r="26" spans="1:16" x14ac:dyDescent="0.3">
      <c r="A26" s="7">
        <v>24</v>
      </c>
      <c r="B26" s="45" t="s">
        <v>117</v>
      </c>
      <c r="C26" s="7">
        <v>24</v>
      </c>
      <c r="D26" s="1" t="s">
        <v>97</v>
      </c>
      <c r="E26" s="1">
        <v>6</v>
      </c>
      <c r="F26" s="1">
        <v>-2</v>
      </c>
      <c r="G26" s="1">
        <v>49</v>
      </c>
      <c r="H26" s="1">
        <f t="shared" si="0"/>
        <v>144</v>
      </c>
      <c r="I26" s="1">
        <f t="shared" si="1"/>
        <v>-48</v>
      </c>
      <c r="J26" s="1">
        <f t="shared" si="2"/>
        <v>1176</v>
      </c>
    </row>
    <row r="27" spans="1:16" x14ac:dyDescent="0.3">
      <c r="A27" s="7">
        <v>25</v>
      </c>
      <c r="B27" s="45" t="s">
        <v>118</v>
      </c>
      <c r="C27" s="7">
        <v>15</v>
      </c>
      <c r="D27" s="1" t="s">
        <v>97</v>
      </c>
      <c r="E27" s="1">
        <v>9</v>
      </c>
      <c r="F27" s="1">
        <v>-2</v>
      </c>
      <c r="G27" s="1">
        <v>49</v>
      </c>
      <c r="H27" s="1">
        <f t="shared" si="0"/>
        <v>135</v>
      </c>
      <c r="I27" s="1">
        <f t="shared" si="1"/>
        <v>-30</v>
      </c>
      <c r="J27" s="1">
        <f t="shared" si="2"/>
        <v>735</v>
      </c>
    </row>
    <row r="28" spans="1:16" x14ac:dyDescent="0.3">
      <c r="A28" s="7">
        <v>26</v>
      </c>
      <c r="B28" s="45" t="s">
        <v>119</v>
      </c>
      <c r="C28" s="7">
        <v>19</v>
      </c>
      <c r="D28" s="1" t="s">
        <v>97</v>
      </c>
      <c r="E28" s="1">
        <v>6</v>
      </c>
      <c r="F28" s="1">
        <v>-2</v>
      </c>
      <c r="G28" s="1">
        <v>42</v>
      </c>
      <c r="H28" s="1">
        <f t="shared" si="0"/>
        <v>114</v>
      </c>
      <c r="I28" s="1">
        <f t="shared" si="1"/>
        <v>-38</v>
      </c>
      <c r="J28" s="1">
        <f t="shared" si="2"/>
        <v>798</v>
      </c>
    </row>
    <row r="29" spans="1:16" x14ac:dyDescent="0.3">
      <c r="A29" s="7">
        <v>27</v>
      </c>
      <c r="B29" s="45" t="s">
        <v>120</v>
      </c>
      <c r="C29" s="7">
        <v>15</v>
      </c>
      <c r="D29" s="1" t="s">
        <v>97</v>
      </c>
      <c r="E29" s="1">
        <v>9</v>
      </c>
      <c r="F29" s="1">
        <v>2</v>
      </c>
      <c r="G29" s="1">
        <v>49</v>
      </c>
      <c r="H29" s="1">
        <f t="shared" si="0"/>
        <v>135</v>
      </c>
      <c r="I29" s="1">
        <f t="shared" si="1"/>
        <v>30</v>
      </c>
      <c r="J29" s="1">
        <f t="shared" si="2"/>
        <v>735</v>
      </c>
    </row>
    <row r="30" spans="1:16" x14ac:dyDescent="0.3">
      <c r="A30" s="7">
        <v>28</v>
      </c>
      <c r="B30" s="45" t="s">
        <v>121</v>
      </c>
      <c r="C30" s="7">
        <v>23</v>
      </c>
      <c r="D30" s="1" t="s">
        <v>97</v>
      </c>
      <c r="E30" s="1">
        <v>6</v>
      </c>
      <c r="F30" s="1">
        <v>-5</v>
      </c>
      <c r="G30" s="1">
        <v>56</v>
      </c>
      <c r="H30" s="1">
        <f t="shared" si="0"/>
        <v>138</v>
      </c>
      <c r="I30" s="1">
        <f t="shared" si="1"/>
        <v>-115</v>
      </c>
      <c r="J30" s="1">
        <f t="shared" si="2"/>
        <v>1288</v>
      </c>
    </row>
    <row r="31" spans="1:16" x14ac:dyDescent="0.3">
      <c r="A31" s="7">
        <v>29</v>
      </c>
      <c r="B31" s="45" t="s">
        <v>122</v>
      </c>
      <c r="C31" s="7">
        <v>18</v>
      </c>
      <c r="D31" s="1" t="s">
        <v>97</v>
      </c>
      <c r="E31" s="1">
        <v>6</v>
      </c>
      <c r="F31" s="1">
        <v>5</v>
      </c>
      <c r="G31" s="1">
        <v>49</v>
      </c>
      <c r="H31" s="1">
        <f t="shared" si="0"/>
        <v>108</v>
      </c>
      <c r="I31" s="1">
        <f t="shared" si="1"/>
        <v>90</v>
      </c>
      <c r="J31" s="1">
        <f t="shared" si="2"/>
        <v>882</v>
      </c>
    </row>
    <row r="32" spans="1:16" x14ac:dyDescent="0.3">
      <c r="A32" s="7">
        <v>30</v>
      </c>
      <c r="B32" s="45" t="s">
        <v>123</v>
      </c>
      <c r="C32" s="7">
        <v>19</v>
      </c>
      <c r="D32" s="1" t="s">
        <v>97</v>
      </c>
      <c r="E32" s="1">
        <v>6</v>
      </c>
      <c r="F32" s="1">
        <v>-5</v>
      </c>
      <c r="G32" s="1">
        <v>42</v>
      </c>
      <c r="H32" s="1">
        <f t="shared" si="0"/>
        <v>114</v>
      </c>
      <c r="I32" s="1">
        <f t="shared" si="1"/>
        <v>-95</v>
      </c>
      <c r="J32" s="1">
        <f t="shared" si="2"/>
        <v>798</v>
      </c>
    </row>
    <row r="33" spans="1:10" x14ac:dyDescent="0.3">
      <c r="A33" s="7">
        <v>31</v>
      </c>
      <c r="B33" s="45" t="s">
        <v>124</v>
      </c>
      <c r="C33" s="7">
        <v>22</v>
      </c>
      <c r="D33" s="1" t="s">
        <v>97</v>
      </c>
      <c r="E33" s="1">
        <v>6</v>
      </c>
      <c r="F33" s="1">
        <v>2</v>
      </c>
      <c r="G33" s="1">
        <v>49</v>
      </c>
      <c r="H33" s="1">
        <f t="shared" si="0"/>
        <v>132</v>
      </c>
      <c r="I33" s="1">
        <f t="shared" si="1"/>
        <v>44</v>
      </c>
      <c r="J33" s="1">
        <f t="shared" si="2"/>
        <v>1078</v>
      </c>
    </row>
    <row r="34" spans="1:10" x14ac:dyDescent="0.3">
      <c r="A34" s="7">
        <v>32</v>
      </c>
      <c r="B34" s="45" t="s">
        <v>125</v>
      </c>
      <c r="C34" s="7">
        <v>25</v>
      </c>
      <c r="D34" s="1" t="s">
        <v>97</v>
      </c>
      <c r="E34" s="1">
        <v>6</v>
      </c>
      <c r="F34" s="1">
        <v>2</v>
      </c>
      <c r="G34" s="1">
        <v>42</v>
      </c>
      <c r="H34" s="1">
        <f t="shared" si="0"/>
        <v>150</v>
      </c>
      <c r="I34" s="1">
        <f t="shared" si="1"/>
        <v>50</v>
      </c>
      <c r="J34" s="1">
        <f t="shared" si="2"/>
        <v>1050</v>
      </c>
    </row>
    <row r="35" spans="1:10" x14ac:dyDescent="0.3">
      <c r="A35" s="7">
        <v>33</v>
      </c>
      <c r="B35" s="61" t="s">
        <v>20</v>
      </c>
      <c r="C35" s="7">
        <v>26</v>
      </c>
      <c r="D35" s="1" t="s">
        <v>96</v>
      </c>
      <c r="E35" s="1">
        <v>13</v>
      </c>
      <c r="F35" s="1">
        <v>-5</v>
      </c>
      <c r="G35" s="1">
        <v>49</v>
      </c>
      <c r="H35" s="1">
        <f t="shared" si="0"/>
        <v>338</v>
      </c>
      <c r="I35" s="1">
        <f t="shared" si="1"/>
        <v>-130</v>
      </c>
      <c r="J35" s="1">
        <f t="shared" si="2"/>
        <v>1274</v>
      </c>
    </row>
    <row r="36" spans="1:10" x14ac:dyDescent="0.3">
      <c r="A36" s="7">
        <v>34</v>
      </c>
      <c r="B36" s="61" t="s">
        <v>21</v>
      </c>
      <c r="C36" s="7">
        <v>26</v>
      </c>
      <c r="D36" s="1" t="s">
        <v>96</v>
      </c>
      <c r="E36" s="1">
        <v>13</v>
      </c>
      <c r="F36" s="1">
        <v>-5</v>
      </c>
      <c r="G36" s="1">
        <v>42</v>
      </c>
      <c r="H36" s="1">
        <f t="shared" si="0"/>
        <v>338</v>
      </c>
      <c r="I36" s="1">
        <f t="shared" si="1"/>
        <v>-130</v>
      </c>
      <c r="J36" s="1">
        <f t="shared" si="2"/>
        <v>1092</v>
      </c>
    </row>
    <row r="37" spans="1:10" x14ac:dyDescent="0.3">
      <c r="A37" s="7">
        <v>35</v>
      </c>
      <c r="B37" s="61" t="s">
        <v>22</v>
      </c>
      <c r="C37" s="7">
        <v>26</v>
      </c>
      <c r="D37" s="1" t="s">
        <v>96</v>
      </c>
      <c r="E37" s="1">
        <v>13</v>
      </c>
      <c r="F37" s="1">
        <v>-2</v>
      </c>
      <c r="G37" s="1">
        <v>49</v>
      </c>
      <c r="H37" s="1">
        <f t="shared" si="0"/>
        <v>338</v>
      </c>
      <c r="I37" s="1">
        <f t="shared" si="1"/>
        <v>-52</v>
      </c>
      <c r="J37" s="1">
        <f t="shared" si="2"/>
        <v>1274</v>
      </c>
    </row>
    <row r="38" spans="1:10" x14ac:dyDescent="0.3">
      <c r="A38" s="7">
        <v>36</v>
      </c>
      <c r="B38" s="61" t="s">
        <v>23</v>
      </c>
      <c r="C38" s="7">
        <v>26</v>
      </c>
      <c r="D38" s="1" t="s">
        <v>96</v>
      </c>
      <c r="E38" s="1">
        <v>13</v>
      </c>
      <c r="F38" s="1">
        <v>-2</v>
      </c>
      <c r="G38" s="1">
        <v>42</v>
      </c>
      <c r="H38" s="1">
        <f t="shared" ref="H38:H69" si="4">E38*$C38</f>
        <v>338</v>
      </c>
      <c r="I38" s="1">
        <f t="shared" ref="I38:I69" si="5">F38*$C38</f>
        <v>-52</v>
      </c>
      <c r="J38" s="1">
        <f t="shared" ref="J38:J69" si="6">G38*$C38</f>
        <v>1092</v>
      </c>
    </row>
    <row r="39" spans="1:10" x14ac:dyDescent="0.3">
      <c r="A39" s="7">
        <v>37</v>
      </c>
      <c r="B39" s="61" t="s">
        <v>24</v>
      </c>
      <c r="C39" s="7">
        <v>26</v>
      </c>
      <c r="D39" s="1" t="s">
        <v>96</v>
      </c>
      <c r="E39" s="1">
        <v>13</v>
      </c>
      <c r="F39" s="1">
        <v>2</v>
      </c>
      <c r="G39" s="1">
        <v>49</v>
      </c>
      <c r="H39" s="1">
        <f t="shared" si="4"/>
        <v>338</v>
      </c>
      <c r="I39" s="1">
        <f t="shared" si="5"/>
        <v>52</v>
      </c>
      <c r="J39" s="1">
        <f t="shared" si="6"/>
        <v>1274</v>
      </c>
    </row>
    <row r="40" spans="1:10" x14ac:dyDescent="0.3">
      <c r="A40" s="7">
        <v>38</v>
      </c>
      <c r="B40" s="61" t="s">
        <v>25</v>
      </c>
      <c r="C40" s="7">
        <v>26</v>
      </c>
      <c r="D40" s="1" t="s">
        <v>96</v>
      </c>
      <c r="E40" s="1">
        <v>13</v>
      </c>
      <c r="F40" s="1">
        <v>2</v>
      </c>
      <c r="G40" s="1">
        <v>42</v>
      </c>
      <c r="H40" s="1">
        <f t="shared" si="4"/>
        <v>338</v>
      </c>
      <c r="I40" s="1">
        <f t="shared" si="5"/>
        <v>52</v>
      </c>
      <c r="J40" s="1">
        <f t="shared" si="6"/>
        <v>1092</v>
      </c>
    </row>
    <row r="41" spans="1:10" x14ac:dyDescent="0.3">
      <c r="A41" s="7">
        <v>39</v>
      </c>
      <c r="B41" s="61" t="s">
        <v>26</v>
      </c>
      <c r="C41" s="7">
        <v>26</v>
      </c>
      <c r="D41" s="1" t="s">
        <v>96</v>
      </c>
      <c r="E41" s="1">
        <v>13</v>
      </c>
      <c r="F41" s="1">
        <v>5</v>
      </c>
      <c r="G41" s="1">
        <v>49</v>
      </c>
      <c r="H41" s="1">
        <f t="shared" si="4"/>
        <v>338</v>
      </c>
      <c r="I41" s="1">
        <f t="shared" si="5"/>
        <v>130</v>
      </c>
      <c r="J41" s="1">
        <f t="shared" si="6"/>
        <v>1274</v>
      </c>
    </row>
    <row r="42" spans="1:10" x14ac:dyDescent="0.3">
      <c r="A42" s="7">
        <v>40</v>
      </c>
      <c r="B42" s="61" t="s">
        <v>27</v>
      </c>
      <c r="C42" s="7">
        <v>26</v>
      </c>
      <c r="D42" s="1" t="s">
        <v>96</v>
      </c>
      <c r="E42" s="1">
        <v>13</v>
      </c>
      <c r="F42" s="1">
        <v>5</v>
      </c>
      <c r="G42" s="1">
        <v>42</v>
      </c>
      <c r="H42" s="1">
        <f t="shared" si="4"/>
        <v>338</v>
      </c>
      <c r="I42" s="1">
        <f t="shared" si="5"/>
        <v>130</v>
      </c>
      <c r="J42" s="1">
        <f t="shared" si="6"/>
        <v>1092</v>
      </c>
    </row>
    <row r="43" spans="1:10" x14ac:dyDescent="0.3">
      <c r="A43" s="7">
        <v>41</v>
      </c>
      <c r="B43" s="61" t="s">
        <v>98</v>
      </c>
      <c r="C43" s="7">
        <v>26</v>
      </c>
      <c r="D43" s="1" t="s">
        <v>49</v>
      </c>
      <c r="E43" s="1">
        <v>16</v>
      </c>
      <c r="F43" s="1">
        <v>-5</v>
      </c>
      <c r="G43" s="1">
        <v>49</v>
      </c>
      <c r="H43" s="1">
        <f t="shared" si="4"/>
        <v>416</v>
      </c>
      <c r="I43" s="1">
        <f t="shared" si="5"/>
        <v>-130</v>
      </c>
      <c r="J43" s="1">
        <f t="shared" si="6"/>
        <v>1274</v>
      </c>
    </row>
    <row r="44" spans="1:10" x14ac:dyDescent="0.3">
      <c r="A44" s="7">
        <v>42</v>
      </c>
      <c r="B44" s="61" t="s">
        <v>99</v>
      </c>
      <c r="C44" s="7">
        <v>26</v>
      </c>
      <c r="D44" s="1" t="s">
        <v>49</v>
      </c>
      <c r="E44" s="1">
        <v>16</v>
      </c>
      <c r="F44" s="1">
        <v>-5</v>
      </c>
      <c r="G44" s="1">
        <v>42</v>
      </c>
      <c r="H44" s="1">
        <f t="shared" si="4"/>
        <v>416</v>
      </c>
      <c r="I44" s="1">
        <f t="shared" si="5"/>
        <v>-130</v>
      </c>
      <c r="J44" s="1">
        <f t="shared" si="6"/>
        <v>1092</v>
      </c>
    </row>
    <row r="45" spans="1:10" x14ac:dyDescent="0.3">
      <c r="A45" s="7">
        <v>43</v>
      </c>
      <c r="B45" s="61" t="s">
        <v>100</v>
      </c>
      <c r="C45" s="7">
        <v>26</v>
      </c>
      <c r="D45" s="1" t="s">
        <v>49</v>
      </c>
      <c r="E45" s="1">
        <v>16</v>
      </c>
      <c r="F45" s="1">
        <v>-2</v>
      </c>
      <c r="G45" s="1">
        <v>49</v>
      </c>
      <c r="H45" s="1">
        <f t="shared" si="4"/>
        <v>416</v>
      </c>
      <c r="I45" s="1">
        <f t="shared" si="5"/>
        <v>-52</v>
      </c>
      <c r="J45" s="1">
        <f t="shared" si="6"/>
        <v>1274</v>
      </c>
    </row>
    <row r="46" spans="1:10" x14ac:dyDescent="0.3">
      <c r="A46" s="7">
        <v>44</v>
      </c>
      <c r="B46" s="61" t="s">
        <v>101</v>
      </c>
      <c r="C46" s="7">
        <v>26</v>
      </c>
      <c r="D46" s="1" t="s">
        <v>49</v>
      </c>
      <c r="E46" s="1">
        <v>16</v>
      </c>
      <c r="F46" s="1">
        <v>-2</v>
      </c>
      <c r="G46" s="1">
        <v>42</v>
      </c>
      <c r="H46" s="1">
        <f t="shared" si="4"/>
        <v>416</v>
      </c>
      <c r="I46" s="1">
        <f t="shared" si="5"/>
        <v>-52</v>
      </c>
      <c r="J46" s="1">
        <f t="shared" si="6"/>
        <v>1092</v>
      </c>
    </row>
    <row r="47" spans="1:10" x14ac:dyDescent="0.3">
      <c r="A47" s="7">
        <v>45</v>
      </c>
      <c r="B47" s="61" t="s">
        <v>102</v>
      </c>
      <c r="C47" s="7">
        <v>26</v>
      </c>
      <c r="D47" s="1" t="s">
        <v>49</v>
      </c>
      <c r="E47" s="1">
        <v>16</v>
      </c>
      <c r="F47" s="1">
        <v>2</v>
      </c>
      <c r="G47" s="1">
        <v>49</v>
      </c>
      <c r="H47" s="1">
        <f t="shared" si="4"/>
        <v>416</v>
      </c>
      <c r="I47" s="1">
        <f t="shared" si="5"/>
        <v>52</v>
      </c>
      <c r="J47" s="1">
        <f t="shared" si="6"/>
        <v>1274</v>
      </c>
    </row>
    <row r="48" spans="1:10" x14ac:dyDescent="0.3">
      <c r="A48" s="7">
        <v>46</v>
      </c>
      <c r="B48" s="61" t="s">
        <v>103</v>
      </c>
      <c r="C48" s="7">
        <v>26</v>
      </c>
      <c r="D48" s="1" t="s">
        <v>49</v>
      </c>
      <c r="E48" s="1">
        <v>16</v>
      </c>
      <c r="F48" s="1">
        <v>2</v>
      </c>
      <c r="G48" s="1">
        <v>42</v>
      </c>
      <c r="H48" s="1">
        <f t="shared" si="4"/>
        <v>416</v>
      </c>
      <c r="I48" s="1">
        <f t="shared" si="5"/>
        <v>52</v>
      </c>
      <c r="J48" s="1">
        <f t="shared" si="6"/>
        <v>1092</v>
      </c>
    </row>
    <row r="49" spans="1:10" x14ac:dyDescent="0.3">
      <c r="A49" s="7">
        <v>47</v>
      </c>
      <c r="B49" s="61" t="s">
        <v>104</v>
      </c>
      <c r="C49" s="7">
        <v>26</v>
      </c>
      <c r="D49" s="1" t="s">
        <v>49</v>
      </c>
      <c r="E49" s="1">
        <v>16</v>
      </c>
      <c r="F49" s="1">
        <v>5</v>
      </c>
      <c r="G49" s="1">
        <v>49</v>
      </c>
      <c r="H49" s="1">
        <f t="shared" si="4"/>
        <v>416</v>
      </c>
      <c r="I49" s="1">
        <f t="shared" si="5"/>
        <v>130</v>
      </c>
      <c r="J49" s="1">
        <f t="shared" si="6"/>
        <v>1274</v>
      </c>
    </row>
    <row r="50" spans="1:10" x14ac:dyDescent="0.3">
      <c r="A50" s="7">
        <v>48</v>
      </c>
      <c r="B50" s="61" t="s">
        <v>105</v>
      </c>
      <c r="C50" s="7">
        <v>26</v>
      </c>
      <c r="D50" s="1" t="s">
        <v>49</v>
      </c>
      <c r="E50" s="1">
        <v>16</v>
      </c>
      <c r="F50" s="1">
        <v>5</v>
      </c>
      <c r="G50" s="1">
        <v>42</v>
      </c>
      <c r="H50" s="1">
        <f t="shared" si="4"/>
        <v>416</v>
      </c>
      <c r="I50" s="1">
        <f t="shared" si="5"/>
        <v>130</v>
      </c>
      <c r="J50" s="1">
        <f t="shared" si="6"/>
        <v>1092</v>
      </c>
    </row>
    <row r="51" spans="1:10" x14ac:dyDescent="0.3">
      <c r="A51" s="7">
        <v>63</v>
      </c>
      <c r="B51" s="54" t="s">
        <v>34</v>
      </c>
      <c r="C51" s="7">
        <v>17</v>
      </c>
      <c r="D51" s="1" t="s">
        <v>48</v>
      </c>
      <c r="E51" s="1">
        <v>13</v>
      </c>
      <c r="F51" s="1">
        <v>-2</v>
      </c>
      <c r="G51" s="1">
        <v>14</v>
      </c>
      <c r="H51" s="1">
        <f t="shared" si="4"/>
        <v>221</v>
      </c>
      <c r="I51" s="1">
        <f t="shared" si="5"/>
        <v>-34</v>
      </c>
      <c r="J51" s="1">
        <f t="shared" si="6"/>
        <v>238</v>
      </c>
    </row>
    <row r="52" spans="1:10" x14ac:dyDescent="0.3">
      <c r="A52" s="7">
        <v>64</v>
      </c>
      <c r="B52" s="54" t="s">
        <v>35</v>
      </c>
      <c r="C52" s="7">
        <v>25</v>
      </c>
      <c r="D52" s="1" t="s">
        <v>48</v>
      </c>
      <c r="E52" s="1">
        <v>13</v>
      </c>
      <c r="F52" s="1">
        <v>2</v>
      </c>
      <c r="G52" s="1">
        <v>21</v>
      </c>
      <c r="H52" s="1">
        <f t="shared" si="4"/>
        <v>325</v>
      </c>
      <c r="I52" s="1">
        <f t="shared" si="5"/>
        <v>50</v>
      </c>
      <c r="J52" s="1">
        <f t="shared" si="6"/>
        <v>525</v>
      </c>
    </row>
    <row r="53" spans="1:10" x14ac:dyDescent="0.3">
      <c r="A53" s="7">
        <v>65</v>
      </c>
      <c r="B53" s="54" t="s">
        <v>80</v>
      </c>
      <c r="C53" s="7">
        <v>29</v>
      </c>
      <c r="D53" s="1" t="s">
        <v>48</v>
      </c>
      <c r="E53" s="1">
        <v>13</v>
      </c>
      <c r="F53" s="1">
        <v>-5</v>
      </c>
      <c r="G53" s="1">
        <v>14</v>
      </c>
      <c r="H53" s="1">
        <f t="shared" si="4"/>
        <v>377</v>
      </c>
      <c r="I53" s="1">
        <f t="shared" si="5"/>
        <v>-145</v>
      </c>
      <c r="J53" s="1">
        <f t="shared" si="6"/>
        <v>406</v>
      </c>
    </row>
    <row r="54" spans="1:10" x14ac:dyDescent="0.3">
      <c r="A54" s="7">
        <v>66</v>
      </c>
      <c r="B54" s="54" t="s">
        <v>81</v>
      </c>
      <c r="C54" s="7">
        <v>20</v>
      </c>
      <c r="D54" s="1" t="s">
        <v>48</v>
      </c>
      <c r="E54" s="1">
        <v>13</v>
      </c>
      <c r="F54" s="1">
        <v>-2</v>
      </c>
      <c r="G54" s="1">
        <v>21</v>
      </c>
      <c r="H54" s="1">
        <f t="shared" si="4"/>
        <v>260</v>
      </c>
      <c r="I54" s="1">
        <f t="shared" si="5"/>
        <v>-40</v>
      </c>
      <c r="J54" s="1">
        <f t="shared" si="6"/>
        <v>420</v>
      </c>
    </row>
    <row r="55" spans="1:10" x14ac:dyDescent="0.3">
      <c r="A55" s="7">
        <v>67</v>
      </c>
      <c r="B55" s="54" t="s">
        <v>82</v>
      </c>
      <c r="C55" s="7">
        <v>13</v>
      </c>
      <c r="D55" s="1" t="s">
        <v>48</v>
      </c>
      <c r="E55" s="1">
        <v>13</v>
      </c>
      <c r="F55" s="1">
        <v>2</v>
      </c>
      <c r="G55" s="1">
        <v>14</v>
      </c>
      <c r="H55" s="1">
        <f t="shared" si="4"/>
        <v>169</v>
      </c>
      <c r="I55" s="1">
        <f t="shared" si="5"/>
        <v>26</v>
      </c>
      <c r="J55" s="1">
        <f t="shared" si="6"/>
        <v>182</v>
      </c>
    </row>
    <row r="56" spans="1:10" x14ac:dyDescent="0.3">
      <c r="A56" s="7">
        <v>68</v>
      </c>
      <c r="B56" s="54" t="s">
        <v>83</v>
      </c>
      <c r="C56" s="7">
        <v>27</v>
      </c>
      <c r="D56" s="1" t="s">
        <v>48</v>
      </c>
      <c r="E56" s="1">
        <v>13</v>
      </c>
      <c r="F56" s="1">
        <v>5</v>
      </c>
      <c r="G56" s="1">
        <v>14</v>
      </c>
      <c r="H56" s="1">
        <f t="shared" si="4"/>
        <v>351</v>
      </c>
      <c r="I56" s="1">
        <f t="shared" si="5"/>
        <v>135</v>
      </c>
      <c r="J56" s="1">
        <f t="shared" si="6"/>
        <v>378</v>
      </c>
    </row>
    <row r="57" spans="1:10" x14ac:dyDescent="0.3">
      <c r="A57" s="7">
        <v>69</v>
      </c>
      <c r="B57" s="54" t="s">
        <v>84</v>
      </c>
      <c r="C57" s="7">
        <v>29</v>
      </c>
      <c r="D57" s="1" t="s">
        <v>49</v>
      </c>
      <c r="E57" s="1">
        <v>13</v>
      </c>
      <c r="F57" s="1">
        <v>-5</v>
      </c>
      <c r="G57" s="1">
        <v>7</v>
      </c>
      <c r="H57" s="1">
        <f t="shared" si="4"/>
        <v>377</v>
      </c>
      <c r="I57" s="1">
        <f t="shared" si="5"/>
        <v>-145</v>
      </c>
      <c r="J57" s="1">
        <f t="shared" si="6"/>
        <v>203</v>
      </c>
    </row>
    <row r="58" spans="1:10" x14ac:dyDescent="0.3">
      <c r="A58" s="7">
        <v>70</v>
      </c>
      <c r="B58" s="54" t="s">
        <v>85</v>
      </c>
      <c r="C58" s="7">
        <v>20</v>
      </c>
      <c r="D58" s="1" t="s">
        <v>49</v>
      </c>
      <c r="E58" s="1">
        <v>13</v>
      </c>
      <c r="F58" s="1">
        <v>5</v>
      </c>
      <c r="G58" s="1">
        <v>7</v>
      </c>
      <c r="H58" s="1">
        <f t="shared" si="4"/>
        <v>260</v>
      </c>
      <c r="I58" s="1">
        <f t="shared" si="5"/>
        <v>100</v>
      </c>
      <c r="J58" s="1">
        <f t="shared" si="6"/>
        <v>140</v>
      </c>
    </row>
    <row r="59" spans="1:10" x14ac:dyDescent="0.3">
      <c r="A59" s="7">
        <v>71</v>
      </c>
      <c r="B59" s="54" t="s">
        <v>86</v>
      </c>
      <c r="C59" s="7">
        <v>30</v>
      </c>
      <c r="D59" s="1" t="s">
        <v>49</v>
      </c>
      <c r="E59" s="1">
        <v>13</v>
      </c>
      <c r="F59" s="1">
        <v>2</v>
      </c>
      <c r="G59" s="1">
        <v>7</v>
      </c>
      <c r="H59" s="1">
        <f t="shared" si="4"/>
        <v>390</v>
      </c>
      <c r="I59" s="1">
        <f t="shared" si="5"/>
        <v>60</v>
      </c>
      <c r="J59" s="1">
        <f t="shared" si="6"/>
        <v>210</v>
      </c>
    </row>
    <row r="60" spans="1:10" x14ac:dyDescent="0.3">
      <c r="A60" s="7">
        <v>72</v>
      </c>
      <c r="B60" s="54" t="s">
        <v>87</v>
      </c>
      <c r="C60" s="7">
        <v>22</v>
      </c>
      <c r="D60" s="1" t="s">
        <v>49</v>
      </c>
      <c r="E60" s="1">
        <v>13</v>
      </c>
      <c r="F60" s="1">
        <v>-2</v>
      </c>
      <c r="G60" s="1">
        <v>7</v>
      </c>
      <c r="H60" s="1">
        <f t="shared" si="4"/>
        <v>286</v>
      </c>
      <c r="I60" s="1">
        <f t="shared" si="5"/>
        <v>-44</v>
      </c>
      <c r="J60" s="1">
        <f t="shared" si="6"/>
        <v>154</v>
      </c>
    </row>
    <row r="61" spans="1:10" x14ac:dyDescent="0.3">
      <c r="A61" s="7">
        <v>73</v>
      </c>
      <c r="B61" s="34" t="s">
        <v>36</v>
      </c>
      <c r="C61" s="7">
        <v>40</v>
      </c>
      <c r="D61" s="1" t="s">
        <v>97</v>
      </c>
      <c r="E61" s="1">
        <v>3</v>
      </c>
      <c r="F61" s="1">
        <v>-5</v>
      </c>
      <c r="G61" s="1">
        <v>56</v>
      </c>
      <c r="H61" s="1">
        <f t="shared" si="4"/>
        <v>120</v>
      </c>
      <c r="I61" s="1">
        <f t="shared" si="5"/>
        <v>-200</v>
      </c>
      <c r="J61" s="1">
        <f t="shared" si="6"/>
        <v>2240</v>
      </c>
    </row>
    <row r="62" spans="1:10" x14ac:dyDescent="0.3">
      <c r="A62" s="7">
        <v>74</v>
      </c>
      <c r="B62" s="34" t="s">
        <v>37</v>
      </c>
      <c r="C62" s="7">
        <v>40</v>
      </c>
      <c r="D62" s="1" t="s">
        <v>97</v>
      </c>
      <c r="E62" s="1">
        <v>3</v>
      </c>
      <c r="F62" s="1">
        <v>-5</v>
      </c>
      <c r="G62" s="1">
        <v>49</v>
      </c>
      <c r="H62" s="1">
        <f t="shared" si="4"/>
        <v>120</v>
      </c>
      <c r="I62" s="1">
        <f t="shared" si="5"/>
        <v>-200</v>
      </c>
      <c r="J62" s="1">
        <f t="shared" si="6"/>
        <v>1960</v>
      </c>
    </row>
    <row r="63" spans="1:10" x14ac:dyDescent="0.3">
      <c r="A63" s="7">
        <v>75</v>
      </c>
      <c r="B63" s="34" t="s">
        <v>38</v>
      </c>
      <c r="C63" s="7">
        <v>40</v>
      </c>
      <c r="D63" s="1" t="s">
        <v>97</v>
      </c>
      <c r="E63" s="1">
        <v>3</v>
      </c>
      <c r="F63" s="1">
        <v>-5</v>
      </c>
      <c r="G63" s="1">
        <v>42</v>
      </c>
      <c r="H63" s="1">
        <f t="shared" si="4"/>
        <v>120</v>
      </c>
      <c r="I63" s="1">
        <f t="shared" si="5"/>
        <v>-200</v>
      </c>
      <c r="J63" s="1">
        <f t="shared" si="6"/>
        <v>1680</v>
      </c>
    </row>
    <row r="64" spans="1:10" x14ac:dyDescent="0.3">
      <c r="A64" s="7">
        <v>76</v>
      </c>
      <c r="B64" s="34" t="s">
        <v>39</v>
      </c>
      <c r="C64" s="7">
        <v>40</v>
      </c>
      <c r="D64" s="1" t="s">
        <v>97</v>
      </c>
      <c r="E64" s="1">
        <v>3</v>
      </c>
      <c r="F64" s="1">
        <v>-5</v>
      </c>
      <c r="G64" s="1">
        <v>35</v>
      </c>
      <c r="H64" s="1">
        <f t="shared" si="4"/>
        <v>120</v>
      </c>
      <c r="I64" s="1">
        <f t="shared" si="5"/>
        <v>-200</v>
      </c>
      <c r="J64" s="1">
        <f t="shared" si="6"/>
        <v>1400</v>
      </c>
    </row>
    <row r="65" spans="1:10" x14ac:dyDescent="0.3">
      <c r="A65" s="7">
        <v>77</v>
      </c>
      <c r="B65" s="34" t="s">
        <v>40</v>
      </c>
      <c r="C65" s="7">
        <v>40</v>
      </c>
      <c r="D65" s="1" t="s">
        <v>97</v>
      </c>
      <c r="E65" s="1">
        <v>3</v>
      </c>
      <c r="F65" s="1">
        <v>-5</v>
      </c>
      <c r="G65" s="1">
        <v>28</v>
      </c>
      <c r="H65" s="1">
        <f t="shared" si="4"/>
        <v>120</v>
      </c>
      <c r="I65" s="1">
        <f t="shared" si="5"/>
        <v>-200</v>
      </c>
      <c r="J65" s="1">
        <f t="shared" si="6"/>
        <v>1120</v>
      </c>
    </row>
    <row r="66" spans="1:10" x14ac:dyDescent="0.3">
      <c r="A66" s="7">
        <v>78</v>
      </c>
      <c r="B66" s="34" t="s">
        <v>41</v>
      </c>
      <c r="C66" s="7">
        <v>40</v>
      </c>
      <c r="D66" s="1" t="s">
        <v>97</v>
      </c>
      <c r="E66" s="1">
        <v>3</v>
      </c>
      <c r="F66" s="1">
        <v>-5</v>
      </c>
      <c r="G66" s="1">
        <v>21</v>
      </c>
      <c r="H66" s="1">
        <f t="shared" si="4"/>
        <v>120</v>
      </c>
      <c r="I66" s="1">
        <f t="shared" si="5"/>
        <v>-200</v>
      </c>
      <c r="J66" s="1">
        <f t="shared" si="6"/>
        <v>840</v>
      </c>
    </row>
    <row r="67" spans="1:10" x14ac:dyDescent="0.3">
      <c r="A67" s="7">
        <v>79</v>
      </c>
      <c r="B67" s="34" t="s">
        <v>42</v>
      </c>
      <c r="C67" s="7">
        <v>40</v>
      </c>
      <c r="D67" s="1" t="s">
        <v>97</v>
      </c>
      <c r="E67" s="1">
        <v>3</v>
      </c>
      <c r="F67" s="1">
        <v>-2</v>
      </c>
      <c r="G67" s="1">
        <v>7</v>
      </c>
      <c r="H67" s="1">
        <f t="shared" si="4"/>
        <v>120</v>
      </c>
      <c r="I67" s="1">
        <f t="shared" si="5"/>
        <v>-80</v>
      </c>
      <c r="J67" s="1">
        <f t="shared" si="6"/>
        <v>280</v>
      </c>
    </row>
    <row r="68" spans="1:10" x14ac:dyDescent="0.3">
      <c r="A68" s="7">
        <v>80</v>
      </c>
      <c r="B68" s="34" t="s">
        <v>43</v>
      </c>
      <c r="C68" s="7">
        <v>40</v>
      </c>
      <c r="D68" s="1" t="s">
        <v>97</v>
      </c>
      <c r="E68" s="1">
        <v>3</v>
      </c>
      <c r="F68" s="1">
        <v>-2</v>
      </c>
      <c r="G68" s="1">
        <v>56</v>
      </c>
      <c r="H68" s="1">
        <f t="shared" si="4"/>
        <v>120</v>
      </c>
      <c r="I68" s="1">
        <f t="shared" si="5"/>
        <v>-80</v>
      </c>
      <c r="J68" s="1">
        <f t="shared" si="6"/>
        <v>2240</v>
      </c>
    </row>
    <row r="69" spans="1:10" x14ac:dyDescent="0.3">
      <c r="A69" s="7">
        <v>81</v>
      </c>
      <c r="B69" s="34" t="s">
        <v>44</v>
      </c>
      <c r="C69" s="7">
        <v>40</v>
      </c>
      <c r="D69" s="1" t="s">
        <v>97</v>
      </c>
      <c r="E69" s="1">
        <v>3</v>
      </c>
      <c r="F69" s="1">
        <v>-2</v>
      </c>
      <c r="G69" s="1">
        <v>49</v>
      </c>
      <c r="H69" s="1">
        <f t="shared" si="4"/>
        <v>120</v>
      </c>
      <c r="I69" s="1">
        <f t="shared" si="5"/>
        <v>-80</v>
      </c>
      <c r="J69" s="1">
        <f t="shared" si="6"/>
        <v>1960</v>
      </c>
    </row>
    <row r="70" spans="1:10" x14ac:dyDescent="0.3">
      <c r="A70" s="7">
        <v>82</v>
      </c>
      <c r="B70" s="34" t="s">
        <v>45</v>
      </c>
      <c r="C70" s="7">
        <v>40</v>
      </c>
      <c r="D70" s="1" t="s">
        <v>97</v>
      </c>
      <c r="E70" s="1">
        <v>3</v>
      </c>
      <c r="F70" s="1">
        <v>-2</v>
      </c>
      <c r="G70" s="1">
        <v>42</v>
      </c>
      <c r="H70" s="1">
        <f t="shared" ref="H70:H101" si="7">E70*$C70</f>
        <v>120</v>
      </c>
      <c r="I70" s="1">
        <f t="shared" ref="I70:I101" si="8">F70*$C70</f>
        <v>-80</v>
      </c>
      <c r="J70" s="1">
        <f t="shared" ref="J70:J101" si="9">G70*$C70</f>
        <v>1680</v>
      </c>
    </row>
    <row r="71" spans="1:10" x14ac:dyDescent="0.3">
      <c r="A71" s="7">
        <v>83</v>
      </c>
      <c r="B71" s="34" t="s">
        <v>76</v>
      </c>
      <c r="C71" s="7">
        <v>40</v>
      </c>
      <c r="D71" s="1" t="s">
        <v>97</v>
      </c>
      <c r="E71" s="1">
        <v>3</v>
      </c>
      <c r="F71" s="1">
        <v>-2</v>
      </c>
      <c r="G71" s="1">
        <v>35</v>
      </c>
      <c r="H71" s="1">
        <f t="shared" si="7"/>
        <v>120</v>
      </c>
      <c r="I71" s="1">
        <f t="shared" si="8"/>
        <v>-80</v>
      </c>
      <c r="J71" s="1">
        <f t="shared" si="9"/>
        <v>1400</v>
      </c>
    </row>
    <row r="72" spans="1:10" x14ac:dyDescent="0.3">
      <c r="A72" s="7">
        <v>84</v>
      </c>
      <c r="B72" s="34" t="s">
        <v>77</v>
      </c>
      <c r="C72" s="7">
        <v>40</v>
      </c>
      <c r="D72" s="1" t="s">
        <v>97</v>
      </c>
      <c r="E72" s="1">
        <v>3</v>
      </c>
      <c r="F72" s="1">
        <v>-2</v>
      </c>
      <c r="G72" s="1">
        <v>28</v>
      </c>
      <c r="H72" s="1">
        <f t="shared" si="7"/>
        <v>120</v>
      </c>
      <c r="I72" s="1">
        <f t="shared" si="8"/>
        <v>-80</v>
      </c>
      <c r="J72" s="1">
        <f t="shared" si="9"/>
        <v>1120</v>
      </c>
    </row>
    <row r="73" spans="1:10" x14ac:dyDescent="0.3">
      <c r="A73" s="7">
        <v>85</v>
      </c>
      <c r="B73" s="34" t="s">
        <v>78</v>
      </c>
      <c r="C73" s="7">
        <v>40</v>
      </c>
      <c r="D73" s="1" t="s">
        <v>97</v>
      </c>
      <c r="E73" s="1">
        <v>3</v>
      </c>
      <c r="F73" s="1">
        <v>-2</v>
      </c>
      <c r="G73" s="1">
        <v>21</v>
      </c>
      <c r="H73" s="1">
        <f t="shared" si="7"/>
        <v>120</v>
      </c>
      <c r="I73" s="1">
        <f t="shared" si="8"/>
        <v>-80</v>
      </c>
      <c r="J73" s="1">
        <f t="shared" si="9"/>
        <v>840</v>
      </c>
    </row>
    <row r="74" spans="1:10" x14ac:dyDescent="0.3">
      <c r="A74" s="7">
        <v>86</v>
      </c>
      <c r="B74" s="34" t="s">
        <v>79</v>
      </c>
      <c r="C74" s="7">
        <v>40</v>
      </c>
      <c r="D74" s="1" t="s">
        <v>97</v>
      </c>
      <c r="E74" s="1">
        <v>3</v>
      </c>
      <c r="F74" s="1">
        <v>-2</v>
      </c>
      <c r="G74" s="1">
        <v>14</v>
      </c>
      <c r="H74" s="1">
        <f t="shared" si="7"/>
        <v>120</v>
      </c>
      <c r="I74" s="1">
        <f t="shared" si="8"/>
        <v>-80</v>
      </c>
      <c r="J74" s="1">
        <f t="shared" si="9"/>
        <v>560</v>
      </c>
    </row>
    <row r="75" spans="1:10" x14ac:dyDescent="0.3">
      <c r="A75" s="7">
        <v>87</v>
      </c>
      <c r="B75" s="34" t="s">
        <v>126</v>
      </c>
      <c r="C75" s="7">
        <v>40</v>
      </c>
      <c r="D75" s="1" t="s">
        <v>97</v>
      </c>
      <c r="E75" s="1">
        <v>3</v>
      </c>
      <c r="F75" s="1">
        <v>-5</v>
      </c>
      <c r="G75" s="1">
        <v>14</v>
      </c>
      <c r="H75" s="1">
        <f t="shared" si="7"/>
        <v>120</v>
      </c>
      <c r="I75" s="1">
        <f t="shared" si="8"/>
        <v>-200</v>
      </c>
      <c r="J75" s="1">
        <f t="shared" si="9"/>
        <v>560</v>
      </c>
    </row>
    <row r="76" spans="1:10" x14ac:dyDescent="0.3">
      <c r="A76" s="7">
        <v>88</v>
      </c>
      <c r="B76" s="34" t="s">
        <v>127</v>
      </c>
      <c r="C76" s="7">
        <v>40</v>
      </c>
      <c r="D76" s="1" t="s">
        <v>97</v>
      </c>
      <c r="E76" s="1">
        <v>3</v>
      </c>
      <c r="F76" s="1">
        <v>2</v>
      </c>
      <c r="G76" s="1">
        <v>56</v>
      </c>
      <c r="H76" s="1">
        <f t="shared" si="7"/>
        <v>120</v>
      </c>
      <c r="I76" s="1">
        <f t="shared" si="8"/>
        <v>80</v>
      </c>
      <c r="J76" s="1">
        <f t="shared" si="9"/>
        <v>2240</v>
      </c>
    </row>
    <row r="77" spans="1:10" x14ac:dyDescent="0.3">
      <c r="A77" s="7">
        <v>89</v>
      </c>
      <c r="B77" s="34" t="s">
        <v>128</v>
      </c>
      <c r="C77" s="7">
        <v>40</v>
      </c>
      <c r="D77" s="1" t="s">
        <v>97</v>
      </c>
      <c r="E77" s="1">
        <v>3</v>
      </c>
      <c r="F77" s="1">
        <v>2</v>
      </c>
      <c r="G77" s="1">
        <v>49</v>
      </c>
      <c r="H77" s="1">
        <f t="shared" si="7"/>
        <v>120</v>
      </c>
      <c r="I77" s="1">
        <f t="shared" si="8"/>
        <v>80</v>
      </c>
      <c r="J77" s="1">
        <f t="shared" si="9"/>
        <v>1960</v>
      </c>
    </row>
    <row r="78" spans="1:10" x14ac:dyDescent="0.3">
      <c r="A78" s="7">
        <v>90</v>
      </c>
      <c r="B78" s="34" t="s">
        <v>129</v>
      </c>
      <c r="C78" s="7">
        <v>40</v>
      </c>
      <c r="D78" s="1" t="s">
        <v>97</v>
      </c>
      <c r="E78" s="1">
        <v>3</v>
      </c>
      <c r="F78" s="1">
        <v>2</v>
      </c>
      <c r="G78" s="1">
        <v>42</v>
      </c>
      <c r="H78" s="1">
        <f t="shared" si="7"/>
        <v>120</v>
      </c>
      <c r="I78" s="1">
        <f t="shared" si="8"/>
        <v>80</v>
      </c>
      <c r="J78" s="1">
        <f t="shared" si="9"/>
        <v>1680</v>
      </c>
    </row>
    <row r="79" spans="1:10" x14ac:dyDescent="0.3">
      <c r="A79" s="7">
        <v>91</v>
      </c>
      <c r="B79" s="34" t="s">
        <v>130</v>
      </c>
      <c r="C79" s="7">
        <v>40</v>
      </c>
      <c r="D79" s="1" t="s">
        <v>97</v>
      </c>
      <c r="E79" s="1">
        <v>3</v>
      </c>
      <c r="F79" s="1">
        <v>2</v>
      </c>
      <c r="G79" s="1">
        <v>35</v>
      </c>
      <c r="H79" s="1">
        <f t="shared" si="7"/>
        <v>120</v>
      </c>
      <c r="I79" s="1">
        <f t="shared" si="8"/>
        <v>80</v>
      </c>
      <c r="J79" s="1">
        <f t="shared" si="9"/>
        <v>1400</v>
      </c>
    </row>
    <row r="80" spans="1:10" x14ac:dyDescent="0.3">
      <c r="A80" s="7">
        <v>92</v>
      </c>
      <c r="B80" s="34" t="s">
        <v>131</v>
      </c>
      <c r="C80" s="7">
        <v>40</v>
      </c>
      <c r="D80" s="1" t="s">
        <v>97</v>
      </c>
      <c r="E80" s="1">
        <v>3</v>
      </c>
      <c r="F80" s="1">
        <v>2</v>
      </c>
      <c r="G80" s="1">
        <v>28</v>
      </c>
      <c r="H80" s="1">
        <f t="shared" si="7"/>
        <v>120</v>
      </c>
      <c r="I80" s="1">
        <f t="shared" si="8"/>
        <v>80</v>
      </c>
      <c r="J80" s="1">
        <f t="shared" si="9"/>
        <v>1120</v>
      </c>
    </row>
    <row r="81" spans="1:10" x14ac:dyDescent="0.3">
      <c r="A81" s="7">
        <v>93</v>
      </c>
      <c r="B81" s="34" t="s">
        <v>132</v>
      </c>
      <c r="C81" s="7">
        <v>40</v>
      </c>
      <c r="D81" s="1" t="s">
        <v>97</v>
      </c>
      <c r="E81" s="1">
        <v>3</v>
      </c>
      <c r="F81" s="1">
        <v>2</v>
      </c>
      <c r="G81" s="1">
        <v>21</v>
      </c>
      <c r="H81" s="1">
        <f t="shared" si="7"/>
        <v>120</v>
      </c>
      <c r="I81" s="1">
        <f t="shared" si="8"/>
        <v>80</v>
      </c>
      <c r="J81" s="1">
        <f t="shared" si="9"/>
        <v>840</v>
      </c>
    </row>
    <row r="82" spans="1:10" x14ac:dyDescent="0.3">
      <c r="A82" s="7">
        <v>94</v>
      </c>
      <c r="B82" s="34" t="s">
        <v>133</v>
      </c>
      <c r="C82" s="7">
        <v>40</v>
      </c>
      <c r="D82" s="1" t="s">
        <v>97</v>
      </c>
      <c r="E82" s="1">
        <v>3</v>
      </c>
      <c r="F82" s="1">
        <v>2</v>
      </c>
      <c r="G82" s="1">
        <v>14</v>
      </c>
      <c r="H82" s="1">
        <f t="shared" si="7"/>
        <v>120</v>
      </c>
      <c r="I82" s="1">
        <f t="shared" si="8"/>
        <v>80</v>
      </c>
      <c r="J82" s="1">
        <f t="shared" si="9"/>
        <v>560</v>
      </c>
    </row>
    <row r="83" spans="1:10" x14ac:dyDescent="0.3">
      <c r="A83" s="7">
        <v>95</v>
      </c>
      <c r="B83" s="34" t="s">
        <v>134</v>
      </c>
      <c r="C83" s="7">
        <v>40</v>
      </c>
      <c r="D83" s="1" t="s">
        <v>97</v>
      </c>
      <c r="E83" s="1">
        <v>3</v>
      </c>
      <c r="F83" s="1">
        <v>5</v>
      </c>
      <c r="G83" s="1">
        <v>14</v>
      </c>
      <c r="H83" s="1">
        <f t="shared" si="7"/>
        <v>120</v>
      </c>
      <c r="I83" s="1">
        <f t="shared" si="8"/>
        <v>200</v>
      </c>
      <c r="J83" s="1">
        <f t="shared" si="9"/>
        <v>560</v>
      </c>
    </row>
    <row r="84" spans="1:10" x14ac:dyDescent="0.3">
      <c r="A84" s="7">
        <v>96</v>
      </c>
      <c r="B84" s="34" t="s">
        <v>135</v>
      </c>
      <c r="C84" s="7">
        <v>40</v>
      </c>
      <c r="D84" s="1" t="s">
        <v>97</v>
      </c>
      <c r="E84" s="1">
        <v>3</v>
      </c>
      <c r="F84" s="1">
        <v>5</v>
      </c>
      <c r="G84" s="1">
        <v>56</v>
      </c>
      <c r="H84" s="1">
        <f t="shared" si="7"/>
        <v>120</v>
      </c>
      <c r="I84" s="1">
        <f t="shared" si="8"/>
        <v>200</v>
      </c>
      <c r="J84" s="1">
        <f t="shared" si="9"/>
        <v>2240</v>
      </c>
    </row>
    <row r="85" spans="1:10" x14ac:dyDescent="0.3">
      <c r="A85" s="7">
        <v>97</v>
      </c>
      <c r="B85" s="34" t="s">
        <v>136</v>
      </c>
      <c r="C85" s="7">
        <v>40</v>
      </c>
      <c r="D85" s="1" t="s">
        <v>97</v>
      </c>
      <c r="E85" s="1">
        <v>3</v>
      </c>
      <c r="F85" s="1">
        <v>5</v>
      </c>
      <c r="G85" s="1">
        <v>49</v>
      </c>
      <c r="H85" s="1">
        <f t="shared" si="7"/>
        <v>120</v>
      </c>
      <c r="I85" s="1">
        <f t="shared" si="8"/>
        <v>200</v>
      </c>
      <c r="J85" s="1">
        <f t="shared" si="9"/>
        <v>1960</v>
      </c>
    </row>
    <row r="86" spans="1:10" x14ac:dyDescent="0.3">
      <c r="A86" s="7">
        <v>98</v>
      </c>
      <c r="B86" s="34" t="s">
        <v>137</v>
      </c>
      <c r="C86" s="7">
        <v>40</v>
      </c>
      <c r="D86" s="1" t="s">
        <v>97</v>
      </c>
      <c r="E86" s="1">
        <v>3</v>
      </c>
      <c r="F86" s="1">
        <v>5</v>
      </c>
      <c r="G86" s="1">
        <v>42</v>
      </c>
      <c r="H86" s="1">
        <f t="shared" si="7"/>
        <v>120</v>
      </c>
      <c r="I86" s="1">
        <f t="shared" si="8"/>
        <v>200</v>
      </c>
      <c r="J86" s="1">
        <f t="shared" si="9"/>
        <v>1680</v>
      </c>
    </row>
    <row r="87" spans="1:10" x14ac:dyDescent="0.3">
      <c r="A87" s="7">
        <v>99</v>
      </c>
      <c r="B87" s="34" t="s">
        <v>138</v>
      </c>
      <c r="C87" s="7">
        <v>40</v>
      </c>
      <c r="D87" s="1" t="s">
        <v>97</v>
      </c>
      <c r="E87" s="1">
        <v>3</v>
      </c>
      <c r="F87" s="1">
        <v>5</v>
      </c>
      <c r="G87" s="1">
        <v>35</v>
      </c>
      <c r="H87" s="1">
        <f t="shared" si="7"/>
        <v>120</v>
      </c>
      <c r="I87" s="1">
        <f t="shared" si="8"/>
        <v>200</v>
      </c>
      <c r="J87" s="1">
        <f t="shared" si="9"/>
        <v>1400</v>
      </c>
    </row>
    <row r="88" spans="1:10" x14ac:dyDescent="0.3">
      <c r="A88" s="7">
        <v>100</v>
      </c>
      <c r="B88" s="34" t="s">
        <v>139</v>
      </c>
      <c r="C88" s="7">
        <v>40</v>
      </c>
      <c r="D88" s="1" t="s">
        <v>97</v>
      </c>
      <c r="E88" s="1">
        <v>3</v>
      </c>
      <c r="F88" s="1">
        <v>5</v>
      </c>
      <c r="G88" s="1">
        <v>28</v>
      </c>
      <c r="H88" s="1">
        <f t="shared" si="7"/>
        <v>120</v>
      </c>
      <c r="I88" s="1">
        <f t="shared" si="8"/>
        <v>200</v>
      </c>
      <c r="J88" s="1">
        <f t="shared" si="9"/>
        <v>1120</v>
      </c>
    </row>
    <row r="89" spans="1:10" x14ac:dyDescent="0.3">
      <c r="A89" s="7">
        <v>101</v>
      </c>
      <c r="B89" s="34" t="s">
        <v>140</v>
      </c>
      <c r="C89" s="7">
        <v>40</v>
      </c>
      <c r="D89" s="1" t="s">
        <v>97</v>
      </c>
      <c r="E89" s="1">
        <v>3</v>
      </c>
      <c r="F89" s="1">
        <v>5</v>
      </c>
      <c r="G89" s="1">
        <v>21</v>
      </c>
      <c r="H89" s="1">
        <f t="shared" si="7"/>
        <v>120</v>
      </c>
      <c r="I89" s="1">
        <f t="shared" si="8"/>
        <v>200</v>
      </c>
      <c r="J89" s="1">
        <f t="shared" si="9"/>
        <v>840</v>
      </c>
    </row>
    <row r="90" spans="1:10" x14ac:dyDescent="0.3">
      <c r="A90" s="7">
        <v>102</v>
      </c>
      <c r="B90" s="34" t="s">
        <v>141</v>
      </c>
      <c r="C90" s="7">
        <v>40</v>
      </c>
      <c r="D90" s="1" t="s">
        <v>97</v>
      </c>
      <c r="E90" s="1">
        <v>3</v>
      </c>
      <c r="F90" s="1">
        <v>2</v>
      </c>
      <c r="G90" s="1">
        <v>7</v>
      </c>
      <c r="H90" s="1">
        <f t="shared" si="7"/>
        <v>120</v>
      </c>
      <c r="I90" s="1">
        <f t="shared" si="8"/>
        <v>80</v>
      </c>
      <c r="J90" s="1">
        <f t="shared" si="9"/>
        <v>280</v>
      </c>
    </row>
    <row r="91" spans="1:10" x14ac:dyDescent="0.3">
      <c r="A91" s="7">
        <v>103</v>
      </c>
      <c r="B91" s="50" t="s">
        <v>50</v>
      </c>
      <c r="C91" s="7">
        <v>14</v>
      </c>
      <c r="D91" s="1" t="s">
        <v>49</v>
      </c>
      <c r="E91" s="1">
        <v>6</v>
      </c>
      <c r="F91" s="1">
        <v>2</v>
      </c>
      <c r="G91" s="1">
        <v>14</v>
      </c>
      <c r="H91" s="1">
        <f t="shared" si="7"/>
        <v>84</v>
      </c>
      <c r="I91" s="1">
        <f t="shared" si="8"/>
        <v>28</v>
      </c>
      <c r="J91" s="1">
        <f t="shared" si="9"/>
        <v>196</v>
      </c>
    </row>
    <row r="92" spans="1:10" x14ac:dyDescent="0.3">
      <c r="A92" s="7">
        <v>104</v>
      </c>
      <c r="B92" s="50" t="s">
        <v>51</v>
      </c>
      <c r="C92" s="7">
        <v>16</v>
      </c>
      <c r="D92" s="1" t="s">
        <v>49</v>
      </c>
      <c r="E92" s="1">
        <v>6</v>
      </c>
      <c r="F92" s="1">
        <v>-5</v>
      </c>
      <c r="G92" s="1">
        <v>35</v>
      </c>
      <c r="H92" s="1">
        <f t="shared" si="7"/>
        <v>96</v>
      </c>
      <c r="I92" s="1">
        <f t="shared" si="8"/>
        <v>-80</v>
      </c>
      <c r="J92" s="1">
        <f t="shared" si="9"/>
        <v>560</v>
      </c>
    </row>
    <row r="93" spans="1:10" x14ac:dyDescent="0.3">
      <c r="A93" s="7">
        <v>105</v>
      </c>
      <c r="B93" s="50" t="s">
        <v>52</v>
      </c>
      <c r="C93" s="7">
        <v>22</v>
      </c>
      <c r="D93" s="1" t="s">
        <v>49</v>
      </c>
      <c r="E93" s="1">
        <v>9</v>
      </c>
      <c r="F93" s="1">
        <v>2</v>
      </c>
      <c r="G93" s="1">
        <v>56</v>
      </c>
      <c r="H93" s="1">
        <f t="shared" si="7"/>
        <v>198</v>
      </c>
      <c r="I93" s="1">
        <f t="shared" si="8"/>
        <v>44</v>
      </c>
      <c r="J93" s="1">
        <f t="shared" si="9"/>
        <v>1232</v>
      </c>
    </row>
    <row r="94" spans="1:10" x14ac:dyDescent="0.3">
      <c r="A94" s="7">
        <v>106</v>
      </c>
      <c r="B94" s="50" t="s">
        <v>53</v>
      </c>
      <c r="C94" s="7">
        <v>15</v>
      </c>
      <c r="D94" s="1" t="s">
        <v>49</v>
      </c>
      <c r="E94" s="1">
        <v>6</v>
      </c>
      <c r="F94" s="1">
        <v>2</v>
      </c>
      <c r="G94" s="1">
        <v>21</v>
      </c>
      <c r="H94" s="1">
        <f t="shared" si="7"/>
        <v>90</v>
      </c>
      <c r="I94" s="1">
        <f t="shared" si="8"/>
        <v>30</v>
      </c>
      <c r="J94" s="1">
        <f t="shared" si="9"/>
        <v>315</v>
      </c>
    </row>
    <row r="95" spans="1:10" x14ac:dyDescent="0.3">
      <c r="A95" s="7">
        <v>107</v>
      </c>
      <c r="B95" s="50" t="s">
        <v>54</v>
      </c>
      <c r="C95" s="7">
        <v>16</v>
      </c>
      <c r="D95" s="1" t="s">
        <v>49</v>
      </c>
      <c r="E95" s="1">
        <v>6</v>
      </c>
      <c r="F95" s="1">
        <v>5</v>
      </c>
      <c r="G95" s="1">
        <v>35</v>
      </c>
      <c r="H95" s="1">
        <f t="shared" si="7"/>
        <v>96</v>
      </c>
      <c r="I95" s="1">
        <f t="shared" si="8"/>
        <v>80</v>
      </c>
      <c r="J95" s="1">
        <f t="shared" si="9"/>
        <v>560</v>
      </c>
    </row>
    <row r="96" spans="1:10" x14ac:dyDescent="0.3">
      <c r="A96" s="7">
        <v>108</v>
      </c>
      <c r="B96" s="50" t="s">
        <v>55</v>
      </c>
      <c r="C96" s="7">
        <v>18</v>
      </c>
      <c r="D96" s="1" t="s">
        <v>49</v>
      </c>
      <c r="E96" s="1">
        <v>6</v>
      </c>
      <c r="F96" s="1">
        <v>-2</v>
      </c>
      <c r="G96" s="1">
        <v>21</v>
      </c>
      <c r="H96" s="1">
        <f t="shared" si="7"/>
        <v>108</v>
      </c>
      <c r="I96" s="1">
        <f t="shared" si="8"/>
        <v>-36</v>
      </c>
      <c r="J96" s="1">
        <f t="shared" si="9"/>
        <v>378</v>
      </c>
    </row>
    <row r="97" spans="1:10" x14ac:dyDescent="0.3">
      <c r="A97" s="7">
        <v>109</v>
      </c>
      <c r="B97" s="50" t="s">
        <v>56</v>
      </c>
      <c r="C97" s="7">
        <v>23</v>
      </c>
      <c r="D97" s="1" t="s">
        <v>49</v>
      </c>
      <c r="E97" s="1">
        <v>9</v>
      </c>
      <c r="F97" s="1">
        <v>-2</v>
      </c>
      <c r="G97" s="1">
        <v>56</v>
      </c>
      <c r="H97" s="1">
        <f t="shared" si="7"/>
        <v>207</v>
      </c>
      <c r="I97" s="1">
        <f t="shared" si="8"/>
        <v>-46</v>
      </c>
      <c r="J97" s="1">
        <f t="shared" si="9"/>
        <v>1288</v>
      </c>
    </row>
    <row r="98" spans="1:10" x14ac:dyDescent="0.3">
      <c r="A98" s="7">
        <v>110</v>
      </c>
      <c r="B98" s="50" t="s">
        <v>57</v>
      </c>
      <c r="C98" s="7">
        <v>29</v>
      </c>
      <c r="D98" s="1" t="s">
        <v>49</v>
      </c>
      <c r="E98" s="1">
        <v>6</v>
      </c>
      <c r="F98" s="1">
        <v>2</v>
      </c>
      <c r="G98" s="1">
        <v>56</v>
      </c>
      <c r="H98" s="1">
        <f t="shared" si="7"/>
        <v>174</v>
      </c>
      <c r="I98" s="1">
        <f t="shared" si="8"/>
        <v>58</v>
      </c>
      <c r="J98" s="1">
        <f t="shared" si="9"/>
        <v>1624</v>
      </c>
    </row>
    <row r="99" spans="1:10" x14ac:dyDescent="0.3">
      <c r="A99" s="7">
        <v>111</v>
      </c>
      <c r="B99" s="50" t="s">
        <v>106</v>
      </c>
      <c r="C99" s="7">
        <v>10</v>
      </c>
      <c r="D99" s="1" t="s">
        <v>49</v>
      </c>
      <c r="E99" s="1">
        <v>6</v>
      </c>
      <c r="F99" s="1">
        <v>-2</v>
      </c>
      <c r="G99" s="1">
        <v>14</v>
      </c>
      <c r="H99" s="1">
        <f t="shared" si="7"/>
        <v>60</v>
      </c>
      <c r="I99" s="1">
        <f t="shared" si="8"/>
        <v>-20</v>
      </c>
      <c r="J99" s="1">
        <f t="shared" si="9"/>
        <v>140</v>
      </c>
    </row>
    <row r="100" spans="1:10" x14ac:dyDescent="0.3">
      <c r="A100" s="7">
        <v>112</v>
      </c>
      <c r="B100" s="50" t="s">
        <v>107</v>
      </c>
      <c r="C100" s="7">
        <v>15</v>
      </c>
      <c r="D100" s="1" t="s">
        <v>49</v>
      </c>
      <c r="E100" s="1">
        <v>6</v>
      </c>
      <c r="F100" s="1">
        <v>-5</v>
      </c>
      <c r="G100" s="1">
        <v>28</v>
      </c>
      <c r="H100" s="1">
        <f t="shared" si="7"/>
        <v>90</v>
      </c>
      <c r="I100" s="1">
        <f t="shared" si="8"/>
        <v>-75</v>
      </c>
      <c r="J100" s="1">
        <f t="shared" si="9"/>
        <v>420</v>
      </c>
    </row>
    <row r="101" spans="1:10" x14ac:dyDescent="0.3">
      <c r="A101" s="7">
        <v>113</v>
      </c>
      <c r="B101" s="50" t="s">
        <v>108</v>
      </c>
      <c r="C101" s="7">
        <v>24</v>
      </c>
      <c r="D101" s="1" t="s">
        <v>49</v>
      </c>
      <c r="E101" s="1">
        <v>6</v>
      </c>
      <c r="F101" s="1">
        <v>-5</v>
      </c>
      <c r="G101" s="1">
        <v>21</v>
      </c>
      <c r="H101" s="1">
        <f t="shared" si="7"/>
        <v>144</v>
      </c>
      <c r="I101" s="1">
        <f t="shared" si="8"/>
        <v>-120</v>
      </c>
      <c r="J101" s="1">
        <f t="shared" si="9"/>
        <v>504</v>
      </c>
    </row>
    <row r="102" spans="1:10" x14ac:dyDescent="0.3">
      <c r="A102" s="7">
        <v>114</v>
      </c>
      <c r="B102" s="50" t="s">
        <v>109</v>
      </c>
      <c r="C102" s="7">
        <v>20</v>
      </c>
      <c r="D102" s="1" t="s">
        <v>49</v>
      </c>
      <c r="E102" s="1">
        <v>6</v>
      </c>
      <c r="F102" s="1">
        <v>-2</v>
      </c>
      <c r="G102" s="1">
        <v>35</v>
      </c>
      <c r="H102" s="1">
        <f t="shared" ref="H102:H108" si="10">E102*$C102</f>
        <v>120</v>
      </c>
      <c r="I102" s="1">
        <f t="shared" ref="I102:I108" si="11">F102*$C102</f>
        <v>-40</v>
      </c>
      <c r="J102" s="1">
        <f t="shared" ref="J102:J108" si="12">G102*$C102</f>
        <v>700</v>
      </c>
    </row>
    <row r="103" spans="1:10" x14ac:dyDescent="0.3">
      <c r="A103" s="7">
        <v>115</v>
      </c>
      <c r="B103" s="50" t="s">
        <v>110</v>
      </c>
      <c r="C103" s="7">
        <v>33</v>
      </c>
      <c r="D103" s="1" t="s">
        <v>49</v>
      </c>
      <c r="E103" s="1">
        <v>6</v>
      </c>
      <c r="F103" s="1">
        <v>-2</v>
      </c>
      <c r="G103" s="1">
        <v>56</v>
      </c>
      <c r="H103" s="1">
        <f t="shared" si="10"/>
        <v>198</v>
      </c>
      <c r="I103" s="1">
        <f t="shared" si="11"/>
        <v>-66</v>
      </c>
      <c r="J103" s="1">
        <f t="shared" si="12"/>
        <v>1848</v>
      </c>
    </row>
    <row r="104" spans="1:10" x14ac:dyDescent="0.3">
      <c r="A104" s="7">
        <v>116</v>
      </c>
      <c r="B104" s="50" t="s">
        <v>111</v>
      </c>
      <c r="C104" s="7">
        <v>15</v>
      </c>
      <c r="D104" s="1" t="s">
        <v>49</v>
      </c>
      <c r="E104" s="1">
        <v>6</v>
      </c>
      <c r="F104" s="1">
        <v>5</v>
      </c>
      <c r="G104" s="1">
        <v>28</v>
      </c>
      <c r="H104" s="1">
        <f t="shared" si="10"/>
        <v>90</v>
      </c>
      <c r="I104" s="1">
        <f t="shared" si="11"/>
        <v>75</v>
      </c>
      <c r="J104" s="1">
        <f t="shared" si="12"/>
        <v>420</v>
      </c>
    </row>
    <row r="105" spans="1:10" x14ac:dyDescent="0.3">
      <c r="A105" s="7">
        <v>117</v>
      </c>
      <c r="B105" s="50" t="s">
        <v>112</v>
      </c>
      <c r="C105" s="7">
        <v>27</v>
      </c>
      <c r="D105" s="1" t="s">
        <v>49</v>
      </c>
      <c r="E105" s="1">
        <v>6</v>
      </c>
      <c r="F105" s="1">
        <v>5</v>
      </c>
      <c r="G105" s="1">
        <v>21</v>
      </c>
      <c r="H105" s="1">
        <f t="shared" si="10"/>
        <v>162</v>
      </c>
      <c r="I105" s="1">
        <f t="shared" si="11"/>
        <v>135</v>
      </c>
      <c r="J105" s="1">
        <f t="shared" si="12"/>
        <v>567</v>
      </c>
    </row>
    <row r="106" spans="1:10" x14ac:dyDescent="0.3">
      <c r="A106" s="7">
        <v>118</v>
      </c>
      <c r="B106" s="50" t="s">
        <v>113</v>
      </c>
      <c r="C106" s="7">
        <v>20</v>
      </c>
      <c r="D106" s="1" t="s">
        <v>49</v>
      </c>
      <c r="E106" s="1">
        <v>6</v>
      </c>
      <c r="F106" s="1">
        <v>-2</v>
      </c>
      <c r="G106" s="1">
        <v>28</v>
      </c>
      <c r="H106" s="1">
        <f t="shared" si="10"/>
        <v>120</v>
      </c>
      <c r="I106" s="1">
        <f t="shared" si="11"/>
        <v>-40</v>
      </c>
      <c r="J106" s="1">
        <f t="shared" si="12"/>
        <v>560</v>
      </c>
    </row>
    <row r="107" spans="1:10" x14ac:dyDescent="0.3">
      <c r="A107" s="32">
        <v>119</v>
      </c>
      <c r="B107" s="50" t="s">
        <v>183</v>
      </c>
      <c r="C107" s="32">
        <v>22</v>
      </c>
      <c r="D107" s="1" t="s">
        <v>49</v>
      </c>
      <c r="E107" s="1">
        <v>6</v>
      </c>
      <c r="F107" s="1">
        <v>2</v>
      </c>
      <c r="G107" s="1">
        <v>35</v>
      </c>
      <c r="H107" s="1">
        <f t="shared" si="10"/>
        <v>132</v>
      </c>
      <c r="I107" s="1">
        <f t="shared" si="11"/>
        <v>44</v>
      </c>
      <c r="J107" s="1">
        <f t="shared" si="12"/>
        <v>770</v>
      </c>
    </row>
    <row r="108" spans="1:10" x14ac:dyDescent="0.3">
      <c r="A108" s="32">
        <v>120</v>
      </c>
      <c r="B108" s="50" t="s">
        <v>184</v>
      </c>
      <c r="C108" s="67">
        <v>20</v>
      </c>
      <c r="D108" s="1" t="s">
        <v>49</v>
      </c>
      <c r="E108" s="1">
        <v>6</v>
      </c>
      <c r="F108" s="1">
        <v>2</v>
      </c>
      <c r="G108" s="1">
        <v>28</v>
      </c>
      <c r="H108" s="1">
        <f t="shared" si="10"/>
        <v>120</v>
      </c>
      <c r="I108" s="1">
        <f t="shared" si="11"/>
        <v>40</v>
      </c>
      <c r="J108" s="1">
        <f t="shared" si="12"/>
        <v>560</v>
      </c>
    </row>
    <row r="115" spans="3:10" x14ac:dyDescent="0.3">
      <c r="C115" s="2"/>
      <c r="D115" s="2"/>
      <c r="E115" s="2"/>
      <c r="F115" s="2"/>
      <c r="G115" s="2"/>
      <c r="H115" s="2"/>
      <c r="I115" s="2"/>
      <c r="J115" s="2"/>
    </row>
  </sheetData>
  <autoFilter ref="A3:J108" xr:uid="{00000000-0001-0000-0200-000000000000}">
    <sortState xmlns:xlrd2="http://schemas.microsoft.com/office/spreadsheetml/2017/richdata2" ref="A4:J108">
      <sortCondition ref="A3:A108"/>
    </sortState>
  </autoFilter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3F97B-4F7F-49FB-BAF1-8E1EA35949F7}">
  <dimension ref="A2:R99"/>
  <sheetViews>
    <sheetView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SUM(C5:C92)</f>
        <v>6659</v>
      </c>
      <c r="D4" s="1" t="s">
        <v>342</v>
      </c>
      <c r="E4" s="1"/>
      <c r="F4" s="1"/>
      <c r="G4" s="1"/>
      <c r="H4" s="1">
        <f>SUM(H5:H92)</f>
        <v>41651</v>
      </c>
      <c r="I4" s="1">
        <f>SUM(I5:I92)</f>
        <v>-13</v>
      </c>
      <c r="J4" s="1">
        <f>SUM(J5:J92)</f>
        <v>274270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41651</v>
      </c>
      <c r="N5" s="73">
        <f>M5/$C$4</f>
        <v>6.2548430695299597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 t="shared" ref="H6:H37" si="0">E6*$C6</f>
        <v>60</v>
      </c>
      <c r="I6" s="1">
        <f t="shared" ref="I6:I37" si="1">F6*$C6</f>
        <v>0</v>
      </c>
      <c r="J6" s="1">
        <f t="shared" ref="J6:J37" si="2">G6*$C6</f>
        <v>80</v>
      </c>
      <c r="L6" s="72" t="s">
        <v>187</v>
      </c>
      <c r="M6" s="30">
        <f>I4</f>
        <v>-13</v>
      </c>
      <c r="N6" s="80">
        <f t="shared" ref="N6:N7" si="3">M6/$C$4</f>
        <v>-1.9522450818441207E-3</v>
      </c>
      <c r="O6" t="s">
        <v>319</v>
      </c>
    </row>
    <row r="7" spans="1:18" ht="15" thickBot="1" x14ac:dyDescent="0.35">
      <c r="A7" s="7">
        <v>15</v>
      </c>
      <c r="B7" s="45" t="s">
        <v>90</v>
      </c>
      <c r="C7" s="7">
        <v>26</v>
      </c>
      <c r="D7" s="1" t="s">
        <v>49</v>
      </c>
      <c r="E7" s="1">
        <v>13</v>
      </c>
      <c r="F7" s="1">
        <v>-2</v>
      </c>
      <c r="G7" s="1">
        <v>35</v>
      </c>
      <c r="H7" s="1">
        <f t="shared" si="0"/>
        <v>338</v>
      </c>
      <c r="I7" s="1">
        <f t="shared" si="1"/>
        <v>-52</v>
      </c>
      <c r="J7" s="1">
        <f t="shared" si="2"/>
        <v>910</v>
      </c>
      <c r="L7" s="72" t="s">
        <v>188</v>
      </c>
      <c r="M7" s="30">
        <f>J4</f>
        <v>274270</v>
      </c>
      <c r="N7" s="79">
        <f t="shared" si="3"/>
        <v>41.187866045952845</v>
      </c>
      <c r="O7" s="81" t="s">
        <v>317</v>
      </c>
    </row>
    <row r="8" spans="1:18" x14ac:dyDescent="0.3">
      <c r="A8" s="7">
        <v>16</v>
      </c>
      <c r="B8" s="45" t="s">
        <v>91</v>
      </c>
      <c r="C8" s="7">
        <v>15</v>
      </c>
      <c r="D8" s="1" t="s">
        <v>49</v>
      </c>
      <c r="E8" s="1">
        <v>13</v>
      </c>
      <c r="F8" s="1">
        <v>2</v>
      </c>
      <c r="G8" s="1">
        <v>56</v>
      </c>
      <c r="H8" s="1">
        <f t="shared" si="0"/>
        <v>195</v>
      </c>
      <c r="I8" s="1">
        <f t="shared" si="1"/>
        <v>30</v>
      </c>
      <c r="J8" s="1">
        <f t="shared" si="2"/>
        <v>840</v>
      </c>
    </row>
    <row r="9" spans="1:18" x14ac:dyDescent="0.3">
      <c r="A9" s="7">
        <v>17</v>
      </c>
      <c r="B9" s="45" t="s">
        <v>92</v>
      </c>
      <c r="C9" s="7">
        <v>18</v>
      </c>
      <c r="D9" s="1" t="s">
        <v>49</v>
      </c>
      <c r="E9" s="1">
        <v>13</v>
      </c>
      <c r="F9" s="1">
        <v>-2</v>
      </c>
      <c r="G9" s="1">
        <v>56</v>
      </c>
      <c r="H9" s="1">
        <f t="shared" si="0"/>
        <v>234</v>
      </c>
      <c r="I9" s="1">
        <f t="shared" si="1"/>
        <v>-36</v>
      </c>
      <c r="J9" s="1">
        <f t="shared" si="2"/>
        <v>1008</v>
      </c>
    </row>
    <row r="10" spans="1:18" x14ac:dyDescent="0.3">
      <c r="A10" s="7">
        <v>18</v>
      </c>
      <c r="B10" s="45" t="s">
        <v>93</v>
      </c>
      <c r="C10" s="7">
        <v>19</v>
      </c>
      <c r="D10" s="1" t="s">
        <v>49</v>
      </c>
      <c r="E10" s="1">
        <v>13</v>
      </c>
      <c r="F10" s="1">
        <v>-5</v>
      </c>
      <c r="G10" s="1">
        <v>56</v>
      </c>
      <c r="H10" s="1">
        <f t="shared" si="0"/>
        <v>247</v>
      </c>
      <c r="I10" s="1">
        <f t="shared" si="1"/>
        <v>-95</v>
      </c>
      <c r="J10" s="1">
        <f t="shared" si="2"/>
        <v>1064</v>
      </c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A11" s="7">
        <v>19</v>
      </c>
      <c r="B11" s="45" t="s">
        <v>94</v>
      </c>
      <c r="C11" s="7">
        <v>24</v>
      </c>
      <c r="D11" s="1" t="s">
        <v>49</v>
      </c>
      <c r="E11" s="1">
        <v>13</v>
      </c>
      <c r="F11" s="1">
        <v>5</v>
      </c>
      <c r="G11" s="1">
        <v>56</v>
      </c>
      <c r="H11" s="1">
        <f t="shared" si="0"/>
        <v>312</v>
      </c>
      <c r="I11" s="1">
        <f t="shared" si="1"/>
        <v>120</v>
      </c>
      <c r="J11" s="1">
        <f t="shared" si="2"/>
        <v>1344</v>
      </c>
      <c r="L11" t="s">
        <v>162</v>
      </c>
      <c r="M11">
        <v>4</v>
      </c>
      <c r="N11" t="s">
        <v>153</v>
      </c>
      <c r="O11" s="70" t="s">
        <v>314</v>
      </c>
      <c r="P11" s="71">
        <f>C4</f>
        <v>6659</v>
      </c>
    </row>
    <row r="12" spans="1:18" ht="15" thickBot="1" x14ac:dyDescent="0.35">
      <c r="A12" s="7">
        <v>20</v>
      </c>
      <c r="B12" s="45" t="s">
        <v>95</v>
      </c>
      <c r="C12" s="7">
        <v>25</v>
      </c>
      <c r="D12" s="1" t="s">
        <v>49</v>
      </c>
      <c r="E12" s="1">
        <v>13</v>
      </c>
      <c r="F12" s="1">
        <v>2</v>
      </c>
      <c r="G12" s="1">
        <v>35</v>
      </c>
      <c r="H12" s="1">
        <f t="shared" si="0"/>
        <v>325</v>
      </c>
      <c r="I12" s="1">
        <f t="shared" si="1"/>
        <v>50</v>
      </c>
      <c r="J12" s="1">
        <f t="shared" si="2"/>
        <v>875</v>
      </c>
      <c r="L12" t="s">
        <v>323</v>
      </c>
      <c r="M12">
        <v>3</v>
      </c>
      <c r="N12" t="s">
        <v>153</v>
      </c>
      <c r="O12" s="74" t="s">
        <v>312</v>
      </c>
      <c r="P12" s="75">
        <f>N5</f>
        <v>6.2548430695299597</v>
      </c>
      <c r="Q12" t="s">
        <v>152</v>
      </c>
    </row>
    <row r="13" spans="1:18" x14ac:dyDescent="0.3">
      <c r="A13" s="7">
        <v>21</v>
      </c>
      <c r="B13" s="45" t="s">
        <v>114</v>
      </c>
      <c r="C13" s="7">
        <v>21</v>
      </c>
      <c r="D13" s="1" t="s">
        <v>97</v>
      </c>
      <c r="E13" s="1">
        <v>6</v>
      </c>
      <c r="F13" s="1">
        <v>5</v>
      </c>
      <c r="G13" s="1">
        <v>56</v>
      </c>
      <c r="H13" s="1">
        <f t="shared" si="0"/>
        <v>126</v>
      </c>
      <c r="I13" s="1">
        <f t="shared" si="1"/>
        <v>105</v>
      </c>
      <c r="J13" s="1">
        <f t="shared" si="2"/>
        <v>1176</v>
      </c>
      <c r="L13" t="s">
        <v>156</v>
      </c>
      <c r="M13">
        <v>20</v>
      </c>
      <c r="N13" t="s">
        <v>151</v>
      </c>
      <c r="O13" t="s">
        <v>322</v>
      </c>
      <c r="P13">
        <v>4.5999999999999996</v>
      </c>
      <c r="Q13" t="s">
        <v>336</v>
      </c>
      <c r="R13">
        <f>P11/200</f>
        <v>33.295000000000002</v>
      </c>
    </row>
    <row r="14" spans="1:18" x14ac:dyDescent="0.3">
      <c r="A14" s="7">
        <v>22</v>
      </c>
      <c r="B14" s="45" t="s">
        <v>115</v>
      </c>
      <c r="C14" s="7">
        <v>18</v>
      </c>
      <c r="D14" s="1" t="s">
        <v>97</v>
      </c>
      <c r="E14" s="1">
        <v>6</v>
      </c>
      <c r="F14" s="1">
        <v>-5</v>
      </c>
      <c r="G14" s="1">
        <v>49</v>
      </c>
      <c r="H14" s="1">
        <f t="shared" si="0"/>
        <v>108</v>
      </c>
      <c r="I14" s="1">
        <f t="shared" si="1"/>
        <v>-90</v>
      </c>
      <c r="J14" s="1">
        <f t="shared" si="2"/>
        <v>882</v>
      </c>
      <c r="L14" t="s">
        <v>159</v>
      </c>
      <c r="M14">
        <v>6</v>
      </c>
      <c r="N14" t="s">
        <v>152</v>
      </c>
      <c r="O14" t="s">
        <v>327</v>
      </c>
      <c r="P14">
        <v>30</v>
      </c>
      <c r="Q14" t="s">
        <v>336</v>
      </c>
      <c r="R14">
        <f>P13</f>
        <v>4.5999999999999996</v>
      </c>
    </row>
    <row r="15" spans="1:18" x14ac:dyDescent="0.3">
      <c r="A15" s="7">
        <v>23</v>
      </c>
      <c r="B15" s="45" t="s">
        <v>116</v>
      </c>
      <c r="C15" s="7">
        <v>17</v>
      </c>
      <c r="D15" s="1" t="s">
        <v>97</v>
      </c>
      <c r="E15" s="1">
        <v>6</v>
      </c>
      <c r="F15" s="1">
        <v>5</v>
      </c>
      <c r="G15" s="1">
        <v>42</v>
      </c>
      <c r="H15" s="1">
        <f t="shared" si="0"/>
        <v>102</v>
      </c>
      <c r="I15" s="1">
        <f t="shared" si="1"/>
        <v>85</v>
      </c>
      <c r="J15" s="1">
        <f t="shared" si="2"/>
        <v>714</v>
      </c>
      <c r="L15" t="s">
        <v>164</v>
      </c>
      <c r="M15">
        <v>38</v>
      </c>
      <c r="N15" t="s">
        <v>153</v>
      </c>
      <c r="O15" t="s">
        <v>326</v>
      </c>
      <c r="P15">
        <v>0.25</v>
      </c>
      <c r="Q15" t="s">
        <v>152</v>
      </c>
    </row>
    <row r="16" spans="1:18" x14ac:dyDescent="0.3">
      <c r="A16" s="7">
        <v>24</v>
      </c>
      <c r="B16" s="45" t="s">
        <v>117</v>
      </c>
      <c r="C16" s="7">
        <v>24</v>
      </c>
      <c r="D16" s="1" t="s">
        <v>97</v>
      </c>
      <c r="E16" s="1">
        <v>6</v>
      </c>
      <c r="F16" s="1">
        <v>-2</v>
      </c>
      <c r="G16" s="1">
        <v>49</v>
      </c>
      <c r="H16" s="1">
        <f t="shared" si="0"/>
        <v>144</v>
      </c>
      <c r="I16" s="1">
        <f t="shared" si="1"/>
        <v>-48</v>
      </c>
      <c r="J16" s="1">
        <f t="shared" si="2"/>
        <v>1176</v>
      </c>
      <c r="L16" t="s">
        <v>165</v>
      </c>
      <c r="M16">
        <v>44</v>
      </c>
      <c r="N16" t="s">
        <v>152</v>
      </c>
    </row>
    <row r="17" spans="1:16" x14ac:dyDescent="0.3">
      <c r="A17" s="7">
        <v>25</v>
      </c>
      <c r="B17" s="45" t="s">
        <v>118</v>
      </c>
      <c r="C17" s="7">
        <v>15</v>
      </c>
      <c r="D17" s="1" t="s">
        <v>97</v>
      </c>
      <c r="E17" s="1">
        <v>9</v>
      </c>
      <c r="F17" s="1">
        <v>-2</v>
      </c>
      <c r="G17" s="1">
        <v>49</v>
      </c>
      <c r="H17" s="1">
        <f t="shared" si="0"/>
        <v>135</v>
      </c>
      <c r="I17" s="1">
        <f t="shared" si="1"/>
        <v>-30</v>
      </c>
      <c r="J17" s="1">
        <f t="shared" si="2"/>
        <v>735</v>
      </c>
      <c r="L17" t="s">
        <v>320</v>
      </c>
      <c r="M17">
        <v>9.125</v>
      </c>
      <c r="N17" t="s">
        <v>152</v>
      </c>
      <c r="O17" t="s">
        <v>324</v>
      </c>
      <c r="P17">
        <f>P14*P15</f>
        <v>7.5</v>
      </c>
    </row>
    <row r="18" spans="1:16" ht="15" thickBot="1" x14ac:dyDescent="0.35">
      <c r="A18" s="7">
        <v>26</v>
      </c>
      <c r="B18" s="45" t="s">
        <v>119</v>
      </c>
      <c r="C18" s="7">
        <v>19</v>
      </c>
      <c r="D18" s="1" t="s">
        <v>97</v>
      </c>
      <c r="E18" s="1">
        <v>6</v>
      </c>
      <c r="F18" s="1">
        <v>-2</v>
      </c>
      <c r="G18" s="1">
        <v>42</v>
      </c>
      <c r="H18" s="1">
        <f t="shared" si="0"/>
        <v>114</v>
      </c>
      <c r="I18" s="1">
        <f t="shared" si="1"/>
        <v>-38</v>
      </c>
      <c r="J18" s="1">
        <f t="shared" si="2"/>
        <v>798</v>
      </c>
      <c r="L18" t="s">
        <v>321</v>
      </c>
      <c r="M18">
        <f>M17-M14</f>
        <v>3.125</v>
      </c>
      <c r="N18" t="s">
        <v>152</v>
      </c>
      <c r="O18" s="76" t="s">
        <v>334</v>
      </c>
      <c r="P18" s="77">
        <f>P17-P12</f>
        <v>1.2451569304700403</v>
      </c>
    </row>
    <row r="19" spans="1:16" x14ac:dyDescent="0.3">
      <c r="A19" s="7">
        <v>27</v>
      </c>
      <c r="B19" s="45" t="s">
        <v>120</v>
      </c>
      <c r="C19" s="7">
        <v>15</v>
      </c>
      <c r="D19" s="1" t="s">
        <v>97</v>
      </c>
      <c r="E19" s="1">
        <v>9</v>
      </c>
      <c r="F19" s="1">
        <v>2</v>
      </c>
      <c r="G19" s="1">
        <v>49</v>
      </c>
      <c r="H19" s="1">
        <f t="shared" si="0"/>
        <v>135</v>
      </c>
      <c r="I19" s="1">
        <f t="shared" si="1"/>
        <v>30</v>
      </c>
      <c r="J19" s="1">
        <f t="shared" si="2"/>
        <v>735</v>
      </c>
    </row>
    <row r="20" spans="1:16" x14ac:dyDescent="0.3">
      <c r="A20" s="7">
        <v>28</v>
      </c>
      <c r="B20" s="45" t="s">
        <v>121</v>
      </c>
      <c r="C20" s="7">
        <v>23</v>
      </c>
      <c r="D20" s="1" t="s">
        <v>97</v>
      </c>
      <c r="E20" s="1">
        <v>6</v>
      </c>
      <c r="F20" s="1">
        <v>-5</v>
      </c>
      <c r="G20" s="1">
        <v>56</v>
      </c>
      <c r="H20" s="1">
        <f t="shared" si="0"/>
        <v>138</v>
      </c>
      <c r="I20" s="1">
        <f t="shared" si="1"/>
        <v>-115</v>
      </c>
      <c r="J20" s="1">
        <f t="shared" si="2"/>
        <v>1288</v>
      </c>
    </row>
    <row r="21" spans="1:16" x14ac:dyDescent="0.3">
      <c r="A21" s="7">
        <v>29</v>
      </c>
      <c r="B21" s="45" t="s">
        <v>122</v>
      </c>
      <c r="C21" s="7">
        <v>18</v>
      </c>
      <c r="D21" s="1" t="s">
        <v>97</v>
      </c>
      <c r="E21" s="1">
        <v>6</v>
      </c>
      <c r="F21" s="1">
        <v>5</v>
      </c>
      <c r="G21" s="1">
        <v>49</v>
      </c>
      <c r="H21" s="1">
        <f t="shared" si="0"/>
        <v>108</v>
      </c>
      <c r="I21" s="1">
        <f t="shared" si="1"/>
        <v>90</v>
      </c>
      <c r="J21" s="1">
        <f t="shared" si="2"/>
        <v>882</v>
      </c>
    </row>
    <row r="22" spans="1:16" x14ac:dyDescent="0.3">
      <c r="A22" s="7">
        <v>30</v>
      </c>
      <c r="B22" s="45" t="s">
        <v>123</v>
      </c>
      <c r="C22" s="7">
        <v>19</v>
      </c>
      <c r="D22" s="1" t="s">
        <v>97</v>
      </c>
      <c r="E22" s="1">
        <v>6</v>
      </c>
      <c r="F22" s="1">
        <v>-5</v>
      </c>
      <c r="G22" s="1">
        <v>42</v>
      </c>
      <c r="H22" s="1">
        <f t="shared" si="0"/>
        <v>114</v>
      </c>
      <c r="I22" s="1">
        <f t="shared" si="1"/>
        <v>-95</v>
      </c>
      <c r="J22" s="1">
        <f t="shared" si="2"/>
        <v>798</v>
      </c>
    </row>
    <row r="23" spans="1:16" x14ac:dyDescent="0.3">
      <c r="A23" s="7">
        <v>31</v>
      </c>
      <c r="B23" s="45" t="s">
        <v>124</v>
      </c>
      <c r="C23" s="7">
        <v>22</v>
      </c>
      <c r="D23" s="1" t="s">
        <v>97</v>
      </c>
      <c r="E23" s="1">
        <v>6</v>
      </c>
      <c r="F23" s="1">
        <v>2</v>
      </c>
      <c r="G23" s="1">
        <v>49</v>
      </c>
      <c r="H23" s="1">
        <f t="shared" si="0"/>
        <v>132</v>
      </c>
      <c r="I23" s="1">
        <f t="shared" si="1"/>
        <v>44</v>
      </c>
      <c r="J23" s="1">
        <f t="shared" si="2"/>
        <v>1078</v>
      </c>
    </row>
    <row r="24" spans="1:16" x14ac:dyDescent="0.3">
      <c r="A24" s="7">
        <v>32</v>
      </c>
      <c r="B24" s="45" t="s">
        <v>125</v>
      </c>
      <c r="C24" s="7">
        <v>25</v>
      </c>
      <c r="D24" s="1" t="s">
        <v>97</v>
      </c>
      <c r="E24" s="1">
        <v>6</v>
      </c>
      <c r="F24" s="1">
        <v>2</v>
      </c>
      <c r="G24" s="1">
        <v>42</v>
      </c>
      <c r="H24" s="1">
        <f t="shared" si="0"/>
        <v>150</v>
      </c>
      <c r="I24" s="1">
        <f t="shared" si="1"/>
        <v>50</v>
      </c>
      <c r="J24" s="1">
        <f t="shared" si="2"/>
        <v>1050</v>
      </c>
    </row>
    <row r="25" spans="1:16" x14ac:dyDescent="0.3">
      <c r="A25" s="7">
        <v>33</v>
      </c>
      <c r="B25" s="61" t="s">
        <v>20</v>
      </c>
      <c r="C25" s="7">
        <v>26</v>
      </c>
      <c r="D25" s="1" t="s">
        <v>96</v>
      </c>
      <c r="E25" s="1">
        <v>13</v>
      </c>
      <c r="F25" s="1">
        <v>-5</v>
      </c>
      <c r="G25" s="1">
        <v>49</v>
      </c>
      <c r="H25" s="1">
        <f t="shared" si="0"/>
        <v>338</v>
      </c>
      <c r="I25" s="1">
        <f t="shared" si="1"/>
        <v>-130</v>
      </c>
      <c r="J25" s="1">
        <f t="shared" si="2"/>
        <v>1274</v>
      </c>
    </row>
    <row r="26" spans="1:16" x14ac:dyDescent="0.3">
      <c r="A26" s="7">
        <v>34</v>
      </c>
      <c r="B26" s="61" t="s">
        <v>21</v>
      </c>
      <c r="C26" s="7">
        <v>26</v>
      </c>
      <c r="D26" s="1" t="s">
        <v>96</v>
      </c>
      <c r="E26" s="1">
        <v>13</v>
      </c>
      <c r="F26" s="1">
        <v>-5</v>
      </c>
      <c r="G26" s="1">
        <v>42</v>
      </c>
      <c r="H26" s="1">
        <f t="shared" si="0"/>
        <v>338</v>
      </c>
      <c r="I26" s="1">
        <f t="shared" si="1"/>
        <v>-130</v>
      </c>
      <c r="J26" s="1">
        <f t="shared" si="2"/>
        <v>1092</v>
      </c>
    </row>
    <row r="27" spans="1:16" x14ac:dyDescent="0.3">
      <c r="A27" s="7">
        <v>35</v>
      </c>
      <c r="B27" s="61" t="s">
        <v>22</v>
      </c>
      <c r="C27" s="7">
        <v>26</v>
      </c>
      <c r="D27" s="1" t="s">
        <v>96</v>
      </c>
      <c r="E27" s="1">
        <v>13</v>
      </c>
      <c r="F27" s="1">
        <v>-2</v>
      </c>
      <c r="G27" s="1">
        <v>49</v>
      </c>
      <c r="H27" s="1">
        <f t="shared" si="0"/>
        <v>338</v>
      </c>
      <c r="I27" s="1">
        <f t="shared" si="1"/>
        <v>-52</v>
      </c>
      <c r="J27" s="1">
        <f t="shared" si="2"/>
        <v>1274</v>
      </c>
    </row>
    <row r="28" spans="1:16" x14ac:dyDescent="0.3">
      <c r="A28" s="7">
        <v>36</v>
      </c>
      <c r="B28" s="61" t="s">
        <v>23</v>
      </c>
      <c r="C28" s="7">
        <v>26</v>
      </c>
      <c r="D28" s="1" t="s">
        <v>96</v>
      </c>
      <c r="E28" s="1">
        <v>13</v>
      </c>
      <c r="F28" s="1">
        <v>-2</v>
      </c>
      <c r="G28" s="1">
        <v>42</v>
      </c>
      <c r="H28" s="1">
        <f t="shared" si="0"/>
        <v>338</v>
      </c>
      <c r="I28" s="1">
        <f t="shared" si="1"/>
        <v>-52</v>
      </c>
      <c r="J28" s="1">
        <f t="shared" si="2"/>
        <v>1092</v>
      </c>
    </row>
    <row r="29" spans="1:16" x14ac:dyDescent="0.3">
      <c r="A29" s="7">
        <v>37</v>
      </c>
      <c r="B29" s="61" t="s">
        <v>24</v>
      </c>
      <c r="C29" s="7">
        <v>26</v>
      </c>
      <c r="D29" s="1" t="s">
        <v>96</v>
      </c>
      <c r="E29" s="1">
        <v>13</v>
      </c>
      <c r="F29" s="1">
        <v>2</v>
      </c>
      <c r="G29" s="1">
        <v>49</v>
      </c>
      <c r="H29" s="1">
        <f t="shared" si="0"/>
        <v>338</v>
      </c>
      <c r="I29" s="1">
        <f t="shared" si="1"/>
        <v>52</v>
      </c>
      <c r="J29" s="1">
        <f t="shared" si="2"/>
        <v>1274</v>
      </c>
    </row>
    <row r="30" spans="1:16" x14ac:dyDescent="0.3">
      <c r="A30" s="7">
        <v>38</v>
      </c>
      <c r="B30" s="61" t="s">
        <v>25</v>
      </c>
      <c r="C30" s="7">
        <v>26</v>
      </c>
      <c r="D30" s="1" t="s">
        <v>96</v>
      </c>
      <c r="E30" s="1">
        <v>13</v>
      </c>
      <c r="F30" s="1">
        <v>2</v>
      </c>
      <c r="G30" s="1">
        <v>42</v>
      </c>
      <c r="H30" s="1">
        <f t="shared" si="0"/>
        <v>338</v>
      </c>
      <c r="I30" s="1">
        <f t="shared" si="1"/>
        <v>52</v>
      </c>
      <c r="J30" s="1">
        <f t="shared" si="2"/>
        <v>1092</v>
      </c>
    </row>
    <row r="31" spans="1:16" x14ac:dyDescent="0.3">
      <c r="A31" s="7">
        <v>39</v>
      </c>
      <c r="B31" s="61" t="s">
        <v>26</v>
      </c>
      <c r="C31" s="7">
        <v>26</v>
      </c>
      <c r="D31" s="1" t="s">
        <v>96</v>
      </c>
      <c r="E31" s="1">
        <v>13</v>
      </c>
      <c r="F31" s="1">
        <v>5</v>
      </c>
      <c r="G31" s="1">
        <v>49</v>
      </c>
      <c r="H31" s="1">
        <f t="shared" si="0"/>
        <v>338</v>
      </c>
      <c r="I31" s="1">
        <f t="shared" si="1"/>
        <v>130</v>
      </c>
      <c r="J31" s="1">
        <f t="shared" si="2"/>
        <v>1274</v>
      </c>
    </row>
    <row r="32" spans="1:16" x14ac:dyDescent="0.3">
      <c r="A32" s="7">
        <v>40</v>
      </c>
      <c r="B32" s="61" t="s">
        <v>27</v>
      </c>
      <c r="C32" s="7">
        <v>26</v>
      </c>
      <c r="D32" s="1" t="s">
        <v>96</v>
      </c>
      <c r="E32" s="1">
        <v>13</v>
      </c>
      <c r="F32" s="1">
        <v>5</v>
      </c>
      <c r="G32" s="1">
        <v>42</v>
      </c>
      <c r="H32" s="1">
        <f t="shared" si="0"/>
        <v>338</v>
      </c>
      <c r="I32" s="1">
        <f t="shared" si="1"/>
        <v>130</v>
      </c>
      <c r="J32" s="1">
        <f t="shared" si="2"/>
        <v>1092</v>
      </c>
    </row>
    <row r="33" spans="1:10" x14ac:dyDescent="0.3">
      <c r="A33" s="7">
        <v>41</v>
      </c>
      <c r="B33" s="61" t="s">
        <v>98</v>
      </c>
      <c r="C33" s="7">
        <v>26</v>
      </c>
      <c r="D33" s="1" t="s">
        <v>49</v>
      </c>
      <c r="E33" s="1">
        <v>16</v>
      </c>
      <c r="F33" s="1">
        <v>-5</v>
      </c>
      <c r="G33" s="1">
        <v>49</v>
      </c>
      <c r="H33" s="1">
        <f t="shared" si="0"/>
        <v>416</v>
      </c>
      <c r="I33" s="1">
        <f t="shared" si="1"/>
        <v>-130</v>
      </c>
      <c r="J33" s="1">
        <f t="shared" si="2"/>
        <v>1274</v>
      </c>
    </row>
    <row r="34" spans="1:10" x14ac:dyDescent="0.3">
      <c r="A34" s="7">
        <v>42</v>
      </c>
      <c r="B34" s="61" t="s">
        <v>99</v>
      </c>
      <c r="C34" s="7">
        <v>26</v>
      </c>
      <c r="D34" s="1" t="s">
        <v>49</v>
      </c>
      <c r="E34" s="1">
        <v>16</v>
      </c>
      <c r="F34" s="1">
        <v>-5</v>
      </c>
      <c r="G34" s="1">
        <v>42</v>
      </c>
      <c r="H34" s="1">
        <f t="shared" si="0"/>
        <v>416</v>
      </c>
      <c r="I34" s="1">
        <f t="shared" si="1"/>
        <v>-130</v>
      </c>
      <c r="J34" s="1">
        <f t="shared" si="2"/>
        <v>1092</v>
      </c>
    </row>
    <row r="35" spans="1:10" x14ac:dyDescent="0.3">
      <c r="A35" s="7">
        <v>43</v>
      </c>
      <c r="B35" s="61" t="s">
        <v>100</v>
      </c>
      <c r="C35" s="7">
        <v>26</v>
      </c>
      <c r="D35" s="1" t="s">
        <v>49</v>
      </c>
      <c r="E35" s="1">
        <v>16</v>
      </c>
      <c r="F35" s="1">
        <v>-2</v>
      </c>
      <c r="G35" s="1">
        <v>49</v>
      </c>
      <c r="H35" s="1">
        <f t="shared" si="0"/>
        <v>416</v>
      </c>
      <c r="I35" s="1">
        <f t="shared" si="1"/>
        <v>-52</v>
      </c>
      <c r="J35" s="1">
        <f t="shared" si="2"/>
        <v>1274</v>
      </c>
    </row>
    <row r="36" spans="1:10" x14ac:dyDescent="0.3">
      <c r="A36" s="7">
        <v>44</v>
      </c>
      <c r="B36" s="61" t="s">
        <v>101</v>
      </c>
      <c r="C36" s="7">
        <v>26</v>
      </c>
      <c r="D36" s="1" t="s">
        <v>49</v>
      </c>
      <c r="E36" s="1">
        <v>16</v>
      </c>
      <c r="F36" s="1">
        <v>-2</v>
      </c>
      <c r="G36" s="1">
        <v>42</v>
      </c>
      <c r="H36" s="1">
        <f t="shared" si="0"/>
        <v>416</v>
      </c>
      <c r="I36" s="1">
        <f t="shared" si="1"/>
        <v>-52</v>
      </c>
      <c r="J36" s="1">
        <f t="shared" si="2"/>
        <v>1092</v>
      </c>
    </row>
    <row r="37" spans="1:10" x14ac:dyDescent="0.3">
      <c r="A37" s="7">
        <v>45</v>
      </c>
      <c r="B37" s="61" t="s">
        <v>102</v>
      </c>
      <c r="C37" s="7">
        <v>26</v>
      </c>
      <c r="D37" s="1" t="s">
        <v>49</v>
      </c>
      <c r="E37" s="1">
        <v>16</v>
      </c>
      <c r="F37" s="1">
        <v>2</v>
      </c>
      <c r="G37" s="1">
        <v>49</v>
      </c>
      <c r="H37" s="1">
        <f t="shared" si="0"/>
        <v>416</v>
      </c>
      <c r="I37" s="1">
        <f t="shared" si="1"/>
        <v>52</v>
      </c>
      <c r="J37" s="1">
        <f t="shared" si="2"/>
        <v>1274</v>
      </c>
    </row>
    <row r="38" spans="1:10" x14ac:dyDescent="0.3">
      <c r="A38" s="7">
        <v>46</v>
      </c>
      <c r="B38" s="61" t="s">
        <v>103</v>
      </c>
      <c r="C38" s="7">
        <v>26</v>
      </c>
      <c r="D38" s="1" t="s">
        <v>49</v>
      </c>
      <c r="E38" s="1">
        <v>16</v>
      </c>
      <c r="F38" s="1">
        <v>2</v>
      </c>
      <c r="G38" s="1">
        <v>42</v>
      </c>
      <c r="H38" s="1">
        <f t="shared" ref="H38:H69" si="4">E38*$C38</f>
        <v>416</v>
      </c>
      <c r="I38" s="1">
        <f t="shared" ref="I38:I69" si="5">F38*$C38</f>
        <v>52</v>
      </c>
      <c r="J38" s="1">
        <f t="shared" ref="J38:J69" si="6">G38*$C38</f>
        <v>1092</v>
      </c>
    </row>
    <row r="39" spans="1:10" x14ac:dyDescent="0.3">
      <c r="A39" s="7">
        <v>47</v>
      </c>
      <c r="B39" s="61" t="s">
        <v>104</v>
      </c>
      <c r="C39" s="7">
        <v>26</v>
      </c>
      <c r="D39" s="1" t="s">
        <v>49</v>
      </c>
      <c r="E39" s="1">
        <v>16</v>
      </c>
      <c r="F39" s="1">
        <v>5</v>
      </c>
      <c r="G39" s="1">
        <v>49</v>
      </c>
      <c r="H39" s="1">
        <f t="shared" si="4"/>
        <v>416</v>
      </c>
      <c r="I39" s="1">
        <f t="shared" si="5"/>
        <v>130</v>
      </c>
      <c r="J39" s="1">
        <f t="shared" si="6"/>
        <v>1274</v>
      </c>
    </row>
    <row r="40" spans="1:10" x14ac:dyDescent="0.3">
      <c r="A40" s="7">
        <v>48</v>
      </c>
      <c r="B40" s="61" t="s">
        <v>105</v>
      </c>
      <c r="C40" s="7">
        <v>26</v>
      </c>
      <c r="D40" s="1" t="s">
        <v>49</v>
      </c>
      <c r="E40" s="1">
        <v>16</v>
      </c>
      <c r="F40" s="1">
        <v>5</v>
      </c>
      <c r="G40" s="1">
        <v>42</v>
      </c>
      <c r="H40" s="1">
        <f t="shared" si="4"/>
        <v>416</v>
      </c>
      <c r="I40" s="1">
        <f t="shared" si="5"/>
        <v>130</v>
      </c>
      <c r="J40" s="1">
        <f t="shared" si="6"/>
        <v>1092</v>
      </c>
    </row>
    <row r="41" spans="1:10" x14ac:dyDescent="0.3">
      <c r="A41" s="7">
        <v>69</v>
      </c>
      <c r="B41" s="54" t="s">
        <v>84</v>
      </c>
      <c r="C41" s="7">
        <v>29</v>
      </c>
      <c r="D41" s="1" t="s">
        <v>49</v>
      </c>
      <c r="E41" s="1">
        <v>13</v>
      </c>
      <c r="F41" s="1">
        <v>-5</v>
      </c>
      <c r="G41" s="1">
        <v>7</v>
      </c>
      <c r="H41" s="1">
        <f t="shared" si="4"/>
        <v>377</v>
      </c>
      <c r="I41" s="1">
        <f t="shared" si="5"/>
        <v>-145</v>
      </c>
      <c r="J41" s="1">
        <f t="shared" si="6"/>
        <v>203</v>
      </c>
    </row>
    <row r="42" spans="1:10" x14ac:dyDescent="0.3">
      <c r="A42" s="7">
        <v>70</v>
      </c>
      <c r="B42" s="54" t="s">
        <v>85</v>
      </c>
      <c r="C42" s="7">
        <v>20</v>
      </c>
      <c r="D42" s="1" t="s">
        <v>49</v>
      </c>
      <c r="E42" s="1">
        <v>13</v>
      </c>
      <c r="F42" s="1">
        <v>5</v>
      </c>
      <c r="G42" s="1">
        <v>7</v>
      </c>
      <c r="H42" s="1">
        <f t="shared" si="4"/>
        <v>260</v>
      </c>
      <c r="I42" s="1">
        <f t="shared" si="5"/>
        <v>100</v>
      </c>
      <c r="J42" s="1">
        <f t="shared" si="6"/>
        <v>140</v>
      </c>
    </row>
    <row r="43" spans="1:10" x14ac:dyDescent="0.3">
      <c r="A43" s="7">
        <v>71</v>
      </c>
      <c r="B43" s="54" t="s">
        <v>86</v>
      </c>
      <c r="C43" s="7">
        <v>30</v>
      </c>
      <c r="D43" s="1" t="s">
        <v>49</v>
      </c>
      <c r="E43" s="1">
        <v>13</v>
      </c>
      <c r="F43" s="1">
        <v>2</v>
      </c>
      <c r="G43" s="1">
        <v>7</v>
      </c>
      <c r="H43" s="1">
        <f t="shared" si="4"/>
        <v>390</v>
      </c>
      <c r="I43" s="1">
        <f t="shared" si="5"/>
        <v>60</v>
      </c>
      <c r="J43" s="1">
        <f t="shared" si="6"/>
        <v>210</v>
      </c>
    </row>
    <row r="44" spans="1:10" x14ac:dyDescent="0.3">
      <c r="A44" s="7">
        <v>72</v>
      </c>
      <c r="B44" s="54" t="s">
        <v>87</v>
      </c>
      <c r="C44" s="7">
        <v>22</v>
      </c>
      <c r="D44" s="1" t="s">
        <v>49</v>
      </c>
      <c r="E44" s="1">
        <v>13</v>
      </c>
      <c r="F44" s="1">
        <v>-2</v>
      </c>
      <c r="G44" s="1">
        <v>7</v>
      </c>
      <c r="H44" s="1">
        <f t="shared" si="4"/>
        <v>286</v>
      </c>
      <c r="I44" s="1">
        <f t="shared" si="5"/>
        <v>-44</v>
      </c>
      <c r="J44" s="1">
        <f t="shared" si="6"/>
        <v>154</v>
      </c>
    </row>
    <row r="45" spans="1:10" x14ac:dyDescent="0.3">
      <c r="A45" s="7">
        <v>73</v>
      </c>
      <c r="B45" s="34" t="s">
        <v>36</v>
      </c>
      <c r="C45" s="7">
        <v>40</v>
      </c>
      <c r="D45" s="1" t="s">
        <v>97</v>
      </c>
      <c r="E45" s="1">
        <v>3</v>
      </c>
      <c r="F45" s="1">
        <v>-5</v>
      </c>
      <c r="G45" s="1">
        <v>56</v>
      </c>
      <c r="H45" s="1">
        <f t="shared" si="4"/>
        <v>120</v>
      </c>
      <c r="I45" s="1">
        <f t="shared" si="5"/>
        <v>-200</v>
      </c>
      <c r="J45" s="1">
        <f t="shared" si="6"/>
        <v>2240</v>
      </c>
    </row>
    <row r="46" spans="1:10" x14ac:dyDescent="0.3">
      <c r="A46" s="7">
        <v>74</v>
      </c>
      <c r="B46" s="34" t="s">
        <v>37</v>
      </c>
      <c r="C46" s="7">
        <v>40</v>
      </c>
      <c r="D46" s="1" t="s">
        <v>97</v>
      </c>
      <c r="E46" s="1">
        <v>3</v>
      </c>
      <c r="F46" s="1">
        <v>-5</v>
      </c>
      <c r="G46" s="1">
        <v>49</v>
      </c>
      <c r="H46" s="1">
        <f t="shared" si="4"/>
        <v>120</v>
      </c>
      <c r="I46" s="1">
        <f t="shared" si="5"/>
        <v>-200</v>
      </c>
      <c r="J46" s="1">
        <f t="shared" si="6"/>
        <v>1960</v>
      </c>
    </row>
    <row r="47" spans="1:10" x14ac:dyDescent="0.3">
      <c r="A47" s="7">
        <v>75</v>
      </c>
      <c r="B47" s="34" t="s">
        <v>38</v>
      </c>
      <c r="C47" s="7">
        <v>40</v>
      </c>
      <c r="D47" s="1" t="s">
        <v>97</v>
      </c>
      <c r="E47" s="1">
        <v>3</v>
      </c>
      <c r="F47" s="1">
        <v>-5</v>
      </c>
      <c r="G47" s="1">
        <v>42</v>
      </c>
      <c r="H47" s="1">
        <f t="shared" si="4"/>
        <v>120</v>
      </c>
      <c r="I47" s="1">
        <f t="shared" si="5"/>
        <v>-200</v>
      </c>
      <c r="J47" s="1">
        <f t="shared" si="6"/>
        <v>1680</v>
      </c>
    </row>
    <row r="48" spans="1:10" x14ac:dyDescent="0.3">
      <c r="A48" s="7">
        <v>76</v>
      </c>
      <c r="B48" s="34" t="s">
        <v>39</v>
      </c>
      <c r="C48" s="7">
        <v>40</v>
      </c>
      <c r="D48" s="1" t="s">
        <v>97</v>
      </c>
      <c r="E48" s="1">
        <v>3</v>
      </c>
      <c r="F48" s="1">
        <v>-5</v>
      </c>
      <c r="G48" s="1">
        <v>35</v>
      </c>
      <c r="H48" s="1">
        <f t="shared" si="4"/>
        <v>120</v>
      </c>
      <c r="I48" s="1">
        <f t="shared" si="5"/>
        <v>-200</v>
      </c>
      <c r="J48" s="1">
        <f t="shared" si="6"/>
        <v>1400</v>
      </c>
    </row>
    <row r="49" spans="1:10" x14ac:dyDescent="0.3">
      <c r="A49" s="7">
        <v>77</v>
      </c>
      <c r="B49" s="34" t="s">
        <v>40</v>
      </c>
      <c r="C49" s="7">
        <v>40</v>
      </c>
      <c r="D49" s="1" t="s">
        <v>97</v>
      </c>
      <c r="E49" s="1">
        <v>3</v>
      </c>
      <c r="F49" s="1">
        <v>-5</v>
      </c>
      <c r="G49" s="1">
        <v>28</v>
      </c>
      <c r="H49" s="1">
        <f t="shared" si="4"/>
        <v>120</v>
      </c>
      <c r="I49" s="1">
        <f t="shared" si="5"/>
        <v>-200</v>
      </c>
      <c r="J49" s="1">
        <f t="shared" si="6"/>
        <v>1120</v>
      </c>
    </row>
    <row r="50" spans="1:10" x14ac:dyDescent="0.3">
      <c r="A50" s="7">
        <v>78</v>
      </c>
      <c r="B50" s="34" t="s">
        <v>41</v>
      </c>
      <c r="C50" s="7">
        <v>40</v>
      </c>
      <c r="D50" s="1" t="s">
        <v>97</v>
      </c>
      <c r="E50" s="1">
        <v>3</v>
      </c>
      <c r="F50" s="1">
        <v>-5</v>
      </c>
      <c r="G50" s="1">
        <v>21</v>
      </c>
      <c r="H50" s="1">
        <f t="shared" si="4"/>
        <v>120</v>
      </c>
      <c r="I50" s="1">
        <f t="shared" si="5"/>
        <v>-200</v>
      </c>
      <c r="J50" s="1">
        <f t="shared" si="6"/>
        <v>840</v>
      </c>
    </row>
    <row r="51" spans="1:10" x14ac:dyDescent="0.3">
      <c r="A51" s="7">
        <v>79</v>
      </c>
      <c r="B51" s="34" t="s">
        <v>42</v>
      </c>
      <c r="C51" s="7">
        <v>40</v>
      </c>
      <c r="D51" s="1" t="s">
        <v>97</v>
      </c>
      <c r="E51" s="1">
        <v>3</v>
      </c>
      <c r="F51" s="1">
        <v>-2</v>
      </c>
      <c r="G51" s="1">
        <v>7</v>
      </c>
      <c r="H51" s="1">
        <f t="shared" si="4"/>
        <v>120</v>
      </c>
      <c r="I51" s="1">
        <f t="shared" si="5"/>
        <v>-80</v>
      </c>
      <c r="J51" s="1">
        <f t="shared" si="6"/>
        <v>280</v>
      </c>
    </row>
    <row r="52" spans="1:10" x14ac:dyDescent="0.3">
      <c r="A52" s="7">
        <v>80</v>
      </c>
      <c r="B52" s="34" t="s">
        <v>43</v>
      </c>
      <c r="C52" s="7">
        <v>40</v>
      </c>
      <c r="D52" s="1" t="s">
        <v>97</v>
      </c>
      <c r="E52" s="1">
        <v>3</v>
      </c>
      <c r="F52" s="1">
        <v>-2</v>
      </c>
      <c r="G52" s="1">
        <v>56</v>
      </c>
      <c r="H52" s="1">
        <f t="shared" si="4"/>
        <v>120</v>
      </c>
      <c r="I52" s="1">
        <f t="shared" si="5"/>
        <v>-80</v>
      </c>
      <c r="J52" s="1">
        <f t="shared" si="6"/>
        <v>2240</v>
      </c>
    </row>
    <row r="53" spans="1:10" x14ac:dyDescent="0.3">
      <c r="A53" s="7">
        <v>81</v>
      </c>
      <c r="B53" s="34" t="s">
        <v>44</v>
      </c>
      <c r="C53" s="7">
        <v>40</v>
      </c>
      <c r="D53" s="1" t="s">
        <v>97</v>
      </c>
      <c r="E53" s="1">
        <v>3</v>
      </c>
      <c r="F53" s="1">
        <v>-2</v>
      </c>
      <c r="G53" s="1">
        <v>49</v>
      </c>
      <c r="H53" s="1">
        <f t="shared" si="4"/>
        <v>120</v>
      </c>
      <c r="I53" s="1">
        <f t="shared" si="5"/>
        <v>-80</v>
      </c>
      <c r="J53" s="1">
        <f t="shared" si="6"/>
        <v>1960</v>
      </c>
    </row>
    <row r="54" spans="1:10" x14ac:dyDescent="0.3">
      <c r="A54" s="7">
        <v>82</v>
      </c>
      <c r="B54" s="34" t="s">
        <v>45</v>
      </c>
      <c r="C54" s="7">
        <v>40</v>
      </c>
      <c r="D54" s="1" t="s">
        <v>97</v>
      </c>
      <c r="E54" s="1">
        <v>3</v>
      </c>
      <c r="F54" s="1">
        <v>-2</v>
      </c>
      <c r="G54" s="1">
        <v>42</v>
      </c>
      <c r="H54" s="1">
        <f t="shared" si="4"/>
        <v>120</v>
      </c>
      <c r="I54" s="1">
        <f t="shared" si="5"/>
        <v>-80</v>
      </c>
      <c r="J54" s="1">
        <f t="shared" si="6"/>
        <v>1680</v>
      </c>
    </row>
    <row r="55" spans="1:10" x14ac:dyDescent="0.3">
      <c r="A55" s="7">
        <v>83</v>
      </c>
      <c r="B55" s="34" t="s">
        <v>76</v>
      </c>
      <c r="C55" s="7">
        <v>40</v>
      </c>
      <c r="D55" s="1" t="s">
        <v>97</v>
      </c>
      <c r="E55" s="1">
        <v>3</v>
      </c>
      <c r="F55" s="1">
        <v>-2</v>
      </c>
      <c r="G55" s="1">
        <v>35</v>
      </c>
      <c r="H55" s="1">
        <f t="shared" si="4"/>
        <v>120</v>
      </c>
      <c r="I55" s="1">
        <f t="shared" si="5"/>
        <v>-80</v>
      </c>
      <c r="J55" s="1">
        <f t="shared" si="6"/>
        <v>1400</v>
      </c>
    </row>
    <row r="56" spans="1:10" x14ac:dyDescent="0.3">
      <c r="A56" s="7">
        <v>84</v>
      </c>
      <c r="B56" s="34" t="s">
        <v>77</v>
      </c>
      <c r="C56" s="7">
        <v>40</v>
      </c>
      <c r="D56" s="1" t="s">
        <v>97</v>
      </c>
      <c r="E56" s="1">
        <v>3</v>
      </c>
      <c r="F56" s="1">
        <v>-2</v>
      </c>
      <c r="G56" s="1">
        <v>28</v>
      </c>
      <c r="H56" s="1">
        <f t="shared" si="4"/>
        <v>120</v>
      </c>
      <c r="I56" s="1">
        <f t="shared" si="5"/>
        <v>-80</v>
      </c>
      <c r="J56" s="1">
        <f t="shared" si="6"/>
        <v>1120</v>
      </c>
    </row>
    <row r="57" spans="1:10" x14ac:dyDescent="0.3">
      <c r="A57" s="7">
        <v>85</v>
      </c>
      <c r="B57" s="34" t="s">
        <v>78</v>
      </c>
      <c r="C57" s="7">
        <v>40</v>
      </c>
      <c r="D57" s="1" t="s">
        <v>97</v>
      </c>
      <c r="E57" s="1">
        <v>3</v>
      </c>
      <c r="F57" s="1">
        <v>-2</v>
      </c>
      <c r="G57" s="1">
        <v>21</v>
      </c>
      <c r="H57" s="1">
        <f t="shared" si="4"/>
        <v>120</v>
      </c>
      <c r="I57" s="1">
        <f t="shared" si="5"/>
        <v>-80</v>
      </c>
      <c r="J57" s="1">
        <f t="shared" si="6"/>
        <v>840</v>
      </c>
    </row>
    <row r="58" spans="1:10" x14ac:dyDescent="0.3">
      <c r="A58" s="7">
        <v>86</v>
      </c>
      <c r="B58" s="34" t="s">
        <v>79</v>
      </c>
      <c r="C58" s="7">
        <v>40</v>
      </c>
      <c r="D58" s="1" t="s">
        <v>97</v>
      </c>
      <c r="E58" s="1">
        <v>3</v>
      </c>
      <c r="F58" s="1">
        <v>-2</v>
      </c>
      <c r="G58" s="1">
        <v>14</v>
      </c>
      <c r="H58" s="1">
        <f t="shared" si="4"/>
        <v>120</v>
      </c>
      <c r="I58" s="1">
        <f t="shared" si="5"/>
        <v>-80</v>
      </c>
      <c r="J58" s="1">
        <f t="shared" si="6"/>
        <v>560</v>
      </c>
    </row>
    <row r="59" spans="1:10" x14ac:dyDescent="0.3">
      <c r="A59" s="7">
        <v>87</v>
      </c>
      <c r="B59" s="34" t="s">
        <v>126</v>
      </c>
      <c r="C59" s="7">
        <v>40</v>
      </c>
      <c r="D59" s="1" t="s">
        <v>97</v>
      </c>
      <c r="E59" s="1">
        <v>3</v>
      </c>
      <c r="F59" s="1">
        <v>-5</v>
      </c>
      <c r="G59" s="1">
        <v>14</v>
      </c>
      <c r="H59" s="1">
        <f t="shared" si="4"/>
        <v>120</v>
      </c>
      <c r="I59" s="1">
        <f t="shared" si="5"/>
        <v>-200</v>
      </c>
      <c r="J59" s="1">
        <f t="shared" si="6"/>
        <v>560</v>
      </c>
    </row>
    <row r="60" spans="1:10" x14ac:dyDescent="0.3">
      <c r="A60" s="7">
        <v>88</v>
      </c>
      <c r="B60" s="34" t="s">
        <v>127</v>
      </c>
      <c r="C60" s="7">
        <v>40</v>
      </c>
      <c r="D60" s="1" t="s">
        <v>97</v>
      </c>
      <c r="E60" s="1">
        <v>3</v>
      </c>
      <c r="F60" s="1">
        <v>2</v>
      </c>
      <c r="G60" s="1">
        <v>56</v>
      </c>
      <c r="H60" s="1">
        <f t="shared" si="4"/>
        <v>120</v>
      </c>
      <c r="I60" s="1">
        <f t="shared" si="5"/>
        <v>80</v>
      </c>
      <c r="J60" s="1">
        <f t="shared" si="6"/>
        <v>2240</v>
      </c>
    </row>
    <row r="61" spans="1:10" x14ac:dyDescent="0.3">
      <c r="A61" s="7">
        <v>89</v>
      </c>
      <c r="B61" s="34" t="s">
        <v>128</v>
      </c>
      <c r="C61" s="7">
        <v>40</v>
      </c>
      <c r="D61" s="1" t="s">
        <v>97</v>
      </c>
      <c r="E61" s="1">
        <v>3</v>
      </c>
      <c r="F61" s="1">
        <v>2</v>
      </c>
      <c r="G61" s="1">
        <v>49</v>
      </c>
      <c r="H61" s="1">
        <f t="shared" si="4"/>
        <v>120</v>
      </c>
      <c r="I61" s="1">
        <f t="shared" si="5"/>
        <v>80</v>
      </c>
      <c r="J61" s="1">
        <f t="shared" si="6"/>
        <v>1960</v>
      </c>
    </row>
    <row r="62" spans="1:10" x14ac:dyDescent="0.3">
      <c r="A62" s="7">
        <v>90</v>
      </c>
      <c r="B62" s="34" t="s">
        <v>129</v>
      </c>
      <c r="C62" s="7">
        <v>40</v>
      </c>
      <c r="D62" s="1" t="s">
        <v>97</v>
      </c>
      <c r="E62" s="1">
        <v>3</v>
      </c>
      <c r="F62" s="1">
        <v>2</v>
      </c>
      <c r="G62" s="1">
        <v>42</v>
      </c>
      <c r="H62" s="1">
        <f t="shared" si="4"/>
        <v>120</v>
      </c>
      <c r="I62" s="1">
        <f t="shared" si="5"/>
        <v>80</v>
      </c>
      <c r="J62" s="1">
        <f t="shared" si="6"/>
        <v>1680</v>
      </c>
    </row>
    <row r="63" spans="1:10" x14ac:dyDescent="0.3">
      <c r="A63" s="7">
        <v>91</v>
      </c>
      <c r="B63" s="34" t="s">
        <v>130</v>
      </c>
      <c r="C63" s="7">
        <v>40</v>
      </c>
      <c r="D63" s="1" t="s">
        <v>97</v>
      </c>
      <c r="E63" s="1">
        <v>3</v>
      </c>
      <c r="F63" s="1">
        <v>2</v>
      </c>
      <c r="G63" s="1">
        <v>35</v>
      </c>
      <c r="H63" s="1">
        <f t="shared" si="4"/>
        <v>120</v>
      </c>
      <c r="I63" s="1">
        <f t="shared" si="5"/>
        <v>80</v>
      </c>
      <c r="J63" s="1">
        <f t="shared" si="6"/>
        <v>1400</v>
      </c>
    </row>
    <row r="64" spans="1:10" x14ac:dyDescent="0.3">
      <c r="A64" s="7">
        <v>92</v>
      </c>
      <c r="B64" s="34" t="s">
        <v>131</v>
      </c>
      <c r="C64" s="7">
        <v>40</v>
      </c>
      <c r="D64" s="1" t="s">
        <v>97</v>
      </c>
      <c r="E64" s="1">
        <v>3</v>
      </c>
      <c r="F64" s="1">
        <v>2</v>
      </c>
      <c r="G64" s="1">
        <v>28</v>
      </c>
      <c r="H64" s="1">
        <f t="shared" si="4"/>
        <v>120</v>
      </c>
      <c r="I64" s="1">
        <f t="shared" si="5"/>
        <v>80</v>
      </c>
      <c r="J64" s="1">
        <f t="shared" si="6"/>
        <v>1120</v>
      </c>
    </row>
    <row r="65" spans="1:10" x14ac:dyDescent="0.3">
      <c r="A65" s="7">
        <v>93</v>
      </c>
      <c r="B65" s="34" t="s">
        <v>132</v>
      </c>
      <c r="C65" s="7">
        <v>40</v>
      </c>
      <c r="D65" s="1" t="s">
        <v>97</v>
      </c>
      <c r="E65" s="1">
        <v>3</v>
      </c>
      <c r="F65" s="1">
        <v>2</v>
      </c>
      <c r="G65" s="1">
        <v>21</v>
      </c>
      <c r="H65" s="1">
        <f t="shared" si="4"/>
        <v>120</v>
      </c>
      <c r="I65" s="1">
        <f t="shared" si="5"/>
        <v>80</v>
      </c>
      <c r="J65" s="1">
        <f t="shared" si="6"/>
        <v>840</v>
      </c>
    </row>
    <row r="66" spans="1:10" x14ac:dyDescent="0.3">
      <c r="A66" s="7">
        <v>94</v>
      </c>
      <c r="B66" s="34" t="s">
        <v>133</v>
      </c>
      <c r="C66" s="7">
        <v>40</v>
      </c>
      <c r="D66" s="1" t="s">
        <v>97</v>
      </c>
      <c r="E66" s="1">
        <v>3</v>
      </c>
      <c r="F66" s="1">
        <v>2</v>
      </c>
      <c r="G66" s="1">
        <v>14</v>
      </c>
      <c r="H66" s="1">
        <f t="shared" si="4"/>
        <v>120</v>
      </c>
      <c r="I66" s="1">
        <f t="shared" si="5"/>
        <v>80</v>
      </c>
      <c r="J66" s="1">
        <f t="shared" si="6"/>
        <v>560</v>
      </c>
    </row>
    <row r="67" spans="1:10" x14ac:dyDescent="0.3">
      <c r="A67" s="7">
        <v>95</v>
      </c>
      <c r="B67" s="34" t="s">
        <v>134</v>
      </c>
      <c r="C67" s="7">
        <v>40</v>
      </c>
      <c r="D67" s="1" t="s">
        <v>97</v>
      </c>
      <c r="E67" s="1">
        <v>3</v>
      </c>
      <c r="F67" s="1">
        <v>5</v>
      </c>
      <c r="G67" s="1">
        <v>14</v>
      </c>
      <c r="H67" s="1">
        <f t="shared" si="4"/>
        <v>120</v>
      </c>
      <c r="I67" s="1">
        <f t="shared" si="5"/>
        <v>200</v>
      </c>
      <c r="J67" s="1">
        <f t="shared" si="6"/>
        <v>560</v>
      </c>
    </row>
    <row r="68" spans="1:10" x14ac:dyDescent="0.3">
      <c r="A68" s="7">
        <v>96</v>
      </c>
      <c r="B68" s="34" t="s">
        <v>135</v>
      </c>
      <c r="C68" s="7">
        <v>40</v>
      </c>
      <c r="D68" s="1" t="s">
        <v>97</v>
      </c>
      <c r="E68" s="1">
        <v>3</v>
      </c>
      <c r="F68" s="1">
        <v>5</v>
      </c>
      <c r="G68" s="1">
        <v>56</v>
      </c>
      <c r="H68" s="1">
        <f t="shared" si="4"/>
        <v>120</v>
      </c>
      <c r="I68" s="1">
        <f t="shared" si="5"/>
        <v>200</v>
      </c>
      <c r="J68" s="1">
        <f t="shared" si="6"/>
        <v>2240</v>
      </c>
    </row>
    <row r="69" spans="1:10" x14ac:dyDescent="0.3">
      <c r="A69" s="7">
        <v>97</v>
      </c>
      <c r="B69" s="34" t="s">
        <v>136</v>
      </c>
      <c r="C69" s="7">
        <v>40</v>
      </c>
      <c r="D69" s="1" t="s">
        <v>97</v>
      </c>
      <c r="E69" s="1">
        <v>3</v>
      </c>
      <c r="F69" s="1">
        <v>5</v>
      </c>
      <c r="G69" s="1">
        <v>49</v>
      </c>
      <c r="H69" s="1">
        <f t="shared" si="4"/>
        <v>120</v>
      </c>
      <c r="I69" s="1">
        <f t="shared" si="5"/>
        <v>200</v>
      </c>
      <c r="J69" s="1">
        <f t="shared" si="6"/>
        <v>1960</v>
      </c>
    </row>
    <row r="70" spans="1:10" x14ac:dyDescent="0.3">
      <c r="A70" s="7">
        <v>98</v>
      </c>
      <c r="B70" s="34" t="s">
        <v>137</v>
      </c>
      <c r="C70" s="7">
        <v>40</v>
      </c>
      <c r="D70" s="1" t="s">
        <v>97</v>
      </c>
      <c r="E70" s="1">
        <v>3</v>
      </c>
      <c r="F70" s="1">
        <v>5</v>
      </c>
      <c r="G70" s="1">
        <v>42</v>
      </c>
      <c r="H70" s="1">
        <f t="shared" ref="H70:H92" si="7">E70*$C70</f>
        <v>120</v>
      </c>
      <c r="I70" s="1">
        <f t="shared" ref="I70:I92" si="8">F70*$C70</f>
        <v>200</v>
      </c>
      <c r="J70" s="1">
        <f t="shared" ref="J70:J92" si="9">G70*$C70</f>
        <v>1680</v>
      </c>
    </row>
    <row r="71" spans="1:10" x14ac:dyDescent="0.3">
      <c r="A71" s="7">
        <v>99</v>
      </c>
      <c r="B71" s="34" t="s">
        <v>138</v>
      </c>
      <c r="C71" s="7">
        <v>40</v>
      </c>
      <c r="D71" s="1" t="s">
        <v>97</v>
      </c>
      <c r="E71" s="1">
        <v>3</v>
      </c>
      <c r="F71" s="1">
        <v>5</v>
      </c>
      <c r="G71" s="1">
        <v>35</v>
      </c>
      <c r="H71" s="1">
        <f t="shared" si="7"/>
        <v>120</v>
      </c>
      <c r="I71" s="1">
        <f t="shared" si="8"/>
        <v>200</v>
      </c>
      <c r="J71" s="1">
        <f t="shared" si="9"/>
        <v>1400</v>
      </c>
    </row>
    <row r="72" spans="1:10" x14ac:dyDescent="0.3">
      <c r="A72" s="7">
        <v>100</v>
      </c>
      <c r="B72" s="34" t="s">
        <v>139</v>
      </c>
      <c r="C72" s="7">
        <v>40</v>
      </c>
      <c r="D72" s="1" t="s">
        <v>97</v>
      </c>
      <c r="E72" s="1">
        <v>3</v>
      </c>
      <c r="F72" s="1">
        <v>5</v>
      </c>
      <c r="G72" s="1">
        <v>28</v>
      </c>
      <c r="H72" s="1">
        <f t="shared" si="7"/>
        <v>120</v>
      </c>
      <c r="I72" s="1">
        <f t="shared" si="8"/>
        <v>200</v>
      </c>
      <c r="J72" s="1">
        <f t="shared" si="9"/>
        <v>1120</v>
      </c>
    </row>
    <row r="73" spans="1:10" x14ac:dyDescent="0.3">
      <c r="A73" s="7">
        <v>101</v>
      </c>
      <c r="B73" s="34" t="s">
        <v>140</v>
      </c>
      <c r="C73" s="7">
        <v>40</v>
      </c>
      <c r="D73" s="1" t="s">
        <v>97</v>
      </c>
      <c r="E73" s="1">
        <v>3</v>
      </c>
      <c r="F73" s="1">
        <v>5</v>
      </c>
      <c r="G73" s="1">
        <v>21</v>
      </c>
      <c r="H73" s="1">
        <f t="shared" si="7"/>
        <v>120</v>
      </c>
      <c r="I73" s="1">
        <f t="shared" si="8"/>
        <v>200</v>
      </c>
      <c r="J73" s="1">
        <f t="shared" si="9"/>
        <v>840</v>
      </c>
    </row>
    <row r="74" spans="1:10" x14ac:dyDescent="0.3">
      <c r="A74" s="7">
        <v>102</v>
      </c>
      <c r="B74" s="34" t="s">
        <v>141</v>
      </c>
      <c r="C74" s="7">
        <v>40</v>
      </c>
      <c r="D74" s="1" t="s">
        <v>97</v>
      </c>
      <c r="E74" s="1">
        <v>3</v>
      </c>
      <c r="F74" s="1">
        <v>2</v>
      </c>
      <c r="G74" s="1">
        <v>7</v>
      </c>
      <c r="H74" s="1">
        <f t="shared" si="7"/>
        <v>120</v>
      </c>
      <c r="I74" s="1">
        <f t="shared" si="8"/>
        <v>80</v>
      </c>
      <c r="J74" s="1">
        <f t="shared" si="9"/>
        <v>280</v>
      </c>
    </row>
    <row r="75" spans="1:10" x14ac:dyDescent="0.3">
      <c r="A75" s="7">
        <v>103</v>
      </c>
      <c r="B75" s="50" t="s">
        <v>50</v>
      </c>
      <c r="C75" s="7">
        <v>14</v>
      </c>
      <c r="D75" s="1" t="s">
        <v>49</v>
      </c>
      <c r="E75" s="1">
        <v>6</v>
      </c>
      <c r="F75" s="1">
        <v>2</v>
      </c>
      <c r="G75" s="1">
        <v>14</v>
      </c>
      <c r="H75" s="1">
        <f t="shared" si="7"/>
        <v>84</v>
      </c>
      <c r="I75" s="1">
        <f t="shared" si="8"/>
        <v>28</v>
      </c>
      <c r="J75" s="1">
        <f t="shared" si="9"/>
        <v>196</v>
      </c>
    </row>
    <row r="76" spans="1:10" x14ac:dyDescent="0.3">
      <c r="A76" s="7">
        <v>104</v>
      </c>
      <c r="B76" s="50" t="s">
        <v>51</v>
      </c>
      <c r="C76" s="7">
        <v>16</v>
      </c>
      <c r="D76" s="1" t="s">
        <v>49</v>
      </c>
      <c r="E76" s="1">
        <v>6</v>
      </c>
      <c r="F76" s="1">
        <v>-5</v>
      </c>
      <c r="G76" s="1">
        <v>35</v>
      </c>
      <c r="H76" s="1">
        <f t="shared" si="7"/>
        <v>96</v>
      </c>
      <c r="I76" s="1">
        <f t="shared" si="8"/>
        <v>-80</v>
      </c>
      <c r="J76" s="1">
        <f t="shared" si="9"/>
        <v>560</v>
      </c>
    </row>
    <row r="77" spans="1:10" x14ac:dyDescent="0.3">
      <c r="A77" s="7">
        <v>105</v>
      </c>
      <c r="B77" s="50" t="s">
        <v>52</v>
      </c>
      <c r="C77" s="7">
        <v>22</v>
      </c>
      <c r="D77" s="1" t="s">
        <v>49</v>
      </c>
      <c r="E77" s="1">
        <v>9</v>
      </c>
      <c r="F77" s="1">
        <v>2</v>
      </c>
      <c r="G77" s="1">
        <v>56</v>
      </c>
      <c r="H77" s="1">
        <f t="shared" si="7"/>
        <v>198</v>
      </c>
      <c r="I77" s="1">
        <f t="shared" si="8"/>
        <v>44</v>
      </c>
      <c r="J77" s="1">
        <f t="shared" si="9"/>
        <v>1232</v>
      </c>
    </row>
    <row r="78" spans="1:10" x14ac:dyDescent="0.3">
      <c r="A78" s="7">
        <v>106</v>
      </c>
      <c r="B78" s="50" t="s">
        <v>53</v>
      </c>
      <c r="C78" s="7">
        <v>15</v>
      </c>
      <c r="D78" s="1" t="s">
        <v>49</v>
      </c>
      <c r="E78" s="1">
        <v>6</v>
      </c>
      <c r="F78" s="1">
        <v>2</v>
      </c>
      <c r="G78" s="1">
        <v>21</v>
      </c>
      <c r="H78" s="1">
        <f t="shared" si="7"/>
        <v>90</v>
      </c>
      <c r="I78" s="1">
        <f t="shared" si="8"/>
        <v>30</v>
      </c>
      <c r="J78" s="1">
        <f t="shared" si="9"/>
        <v>315</v>
      </c>
    </row>
    <row r="79" spans="1:10" x14ac:dyDescent="0.3">
      <c r="A79" s="7">
        <v>107</v>
      </c>
      <c r="B79" s="50" t="s">
        <v>54</v>
      </c>
      <c r="C79" s="7">
        <v>16</v>
      </c>
      <c r="D79" s="1" t="s">
        <v>49</v>
      </c>
      <c r="E79" s="1">
        <v>6</v>
      </c>
      <c r="F79" s="1">
        <v>5</v>
      </c>
      <c r="G79" s="1">
        <v>35</v>
      </c>
      <c r="H79" s="1">
        <f t="shared" si="7"/>
        <v>96</v>
      </c>
      <c r="I79" s="1">
        <f t="shared" si="8"/>
        <v>80</v>
      </c>
      <c r="J79" s="1">
        <f t="shared" si="9"/>
        <v>560</v>
      </c>
    </row>
    <row r="80" spans="1:10" x14ac:dyDescent="0.3">
      <c r="A80" s="7">
        <v>108</v>
      </c>
      <c r="B80" s="50" t="s">
        <v>55</v>
      </c>
      <c r="C80" s="7">
        <v>18</v>
      </c>
      <c r="D80" s="1" t="s">
        <v>49</v>
      </c>
      <c r="E80" s="1">
        <v>6</v>
      </c>
      <c r="F80" s="1">
        <v>-2</v>
      </c>
      <c r="G80" s="1">
        <v>21</v>
      </c>
      <c r="H80" s="1">
        <f t="shared" si="7"/>
        <v>108</v>
      </c>
      <c r="I80" s="1">
        <f t="shared" si="8"/>
        <v>-36</v>
      </c>
      <c r="J80" s="1">
        <f t="shared" si="9"/>
        <v>378</v>
      </c>
    </row>
    <row r="81" spans="1:10" x14ac:dyDescent="0.3">
      <c r="A81" s="7">
        <v>109</v>
      </c>
      <c r="B81" s="50" t="s">
        <v>56</v>
      </c>
      <c r="C81" s="7">
        <v>23</v>
      </c>
      <c r="D81" s="1" t="s">
        <v>49</v>
      </c>
      <c r="E81" s="1">
        <v>9</v>
      </c>
      <c r="F81" s="1">
        <v>-2</v>
      </c>
      <c r="G81" s="1">
        <v>56</v>
      </c>
      <c r="H81" s="1">
        <f t="shared" si="7"/>
        <v>207</v>
      </c>
      <c r="I81" s="1">
        <f t="shared" si="8"/>
        <v>-46</v>
      </c>
      <c r="J81" s="1">
        <f t="shared" si="9"/>
        <v>1288</v>
      </c>
    </row>
    <row r="82" spans="1:10" x14ac:dyDescent="0.3">
      <c r="A82" s="7">
        <v>110</v>
      </c>
      <c r="B82" s="50" t="s">
        <v>57</v>
      </c>
      <c r="C82" s="7">
        <v>29</v>
      </c>
      <c r="D82" s="1" t="s">
        <v>49</v>
      </c>
      <c r="E82" s="1">
        <v>6</v>
      </c>
      <c r="F82" s="1">
        <v>2</v>
      </c>
      <c r="G82" s="1">
        <v>56</v>
      </c>
      <c r="H82" s="1">
        <f t="shared" si="7"/>
        <v>174</v>
      </c>
      <c r="I82" s="1">
        <f t="shared" si="8"/>
        <v>58</v>
      </c>
      <c r="J82" s="1">
        <f t="shared" si="9"/>
        <v>1624</v>
      </c>
    </row>
    <row r="83" spans="1:10" x14ac:dyDescent="0.3">
      <c r="A83" s="7">
        <v>111</v>
      </c>
      <c r="B83" s="50" t="s">
        <v>106</v>
      </c>
      <c r="C83" s="7">
        <v>10</v>
      </c>
      <c r="D83" s="1" t="s">
        <v>49</v>
      </c>
      <c r="E83" s="1">
        <v>6</v>
      </c>
      <c r="F83" s="1">
        <v>-2</v>
      </c>
      <c r="G83" s="1">
        <v>14</v>
      </c>
      <c r="H83" s="1">
        <f t="shared" si="7"/>
        <v>60</v>
      </c>
      <c r="I83" s="1">
        <f t="shared" si="8"/>
        <v>-20</v>
      </c>
      <c r="J83" s="1">
        <f t="shared" si="9"/>
        <v>140</v>
      </c>
    </row>
    <row r="84" spans="1:10" x14ac:dyDescent="0.3">
      <c r="A84" s="7">
        <v>112</v>
      </c>
      <c r="B84" s="50" t="s">
        <v>107</v>
      </c>
      <c r="C84" s="7">
        <v>15</v>
      </c>
      <c r="D84" s="1" t="s">
        <v>49</v>
      </c>
      <c r="E84" s="1">
        <v>6</v>
      </c>
      <c r="F84" s="1">
        <v>-5</v>
      </c>
      <c r="G84" s="1">
        <v>28</v>
      </c>
      <c r="H84" s="1">
        <f t="shared" si="7"/>
        <v>90</v>
      </c>
      <c r="I84" s="1">
        <f t="shared" si="8"/>
        <v>-75</v>
      </c>
      <c r="J84" s="1">
        <f t="shared" si="9"/>
        <v>420</v>
      </c>
    </row>
    <row r="85" spans="1:10" x14ac:dyDescent="0.3">
      <c r="A85" s="7">
        <v>113</v>
      </c>
      <c r="B85" s="50" t="s">
        <v>108</v>
      </c>
      <c r="C85" s="7">
        <v>24</v>
      </c>
      <c r="D85" s="1" t="s">
        <v>49</v>
      </c>
      <c r="E85" s="1">
        <v>6</v>
      </c>
      <c r="F85" s="1">
        <v>-5</v>
      </c>
      <c r="G85" s="1">
        <v>21</v>
      </c>
      <c r="H85" s="1">
        <f t="shared" si="7"/>
        <v>144</v>
      </c>
      <c r="I85" s="1">
        <f t="shared" si="8"/>
        <v>-120</v>
      </c>
      <c r="J85" s="1">
        <f t="shared" si="9"/>
        <v>504</v>
      </c>
    </row>
    <row r="86" spans="1:10" x14ac:dyDescent="0.3">
      <c r="A86" s="7">
        <v>114</v>
      </c>
      <c r="B86" s="50" t="s">
        <v>109</v>
      </c>
      <c r="C86" s="7">
        <v>20</v>
      </c>
      <c r="D86" s="1" t="s">
        <v>49</v>
      </c>
      <c r="E86" s="1">
        <v>6</v>
      </c>
      <c r="F86" s="1">
        <v>-2</v>
      </c>
      <c r="G86" s="1">
        <v>35</v>
      </c>
      <c r="H86" s="1">
        <f t="shared" si="7"/>
        <v>120</v>
      </c>
      <c r="I86" s="1">
        <f t="shared" si="8"/>
        <v>-40</v>
      </c>
      <c r="J86" s="1">
        <f t="shared" si="9"/>
        <v>700</v>
      </c>
    </row>
    <row r="87" spans="1:10" x14ac:dyDescent="0.3">
      <c r="A87" s="7">
        <v>115</v>
      </c>
      <c r="B87" s="50" t="s">
        <v>110</v>
      </c>
      <c r="C87" s="7">
        <v>33</v>
      </c>
      <c r="D87" s="1" t="s">
        <v>49</v>
      </c>
      <c r="E87" s="1">
        <v>6</v>
      </c>
      <c r="F87" s="1">
        <v>-2</v>
      </c>
      <c r="G87" s="1">
        <v>56</v>
      </c>
      <c r="H87" s="1">
        <f t="shared" si="7"/>
        <v>198</v>
      </c>
      <c r="I87" s="1">
        <f t="shared" si="8"/>
        <v>-66</v>
      </c>
      <c r="J87" s="1">
        <f t="shared" si="9"/>
        <v>1848</v>
      </c>
    </row>
    <row r="88" spans="1:10" x14ac:dyDescent="0.3">
      <c r="A88" s="7">
        <v>116</v>
      </c>
      <c r="B88" s="50" t="s">
        <v>111</v>
      </c>
      <c r="C88" s="7">
        <v>15</v>
      </c>
      <c r="D88" s="1" t="s">
        <v>49</v>
      </c>
      <c r="E88" s="1">
        <v>6</v>
      </c>
      <c r="F88" s="1">
        <v>5</v>
      </c>
      <c r="G88" s="1">
        <v>28</v>
      </c>
      <c r="H88" s="1">
        <f t="shared" si="7"/>
        <v>90</v>
      </c>
      <c r="I88" s="1">
        <f t="shared" si="8"/>
        <v>75</v>
      </c>
      <c r="J88" s="1">
        <f t="shared" si="9"/>
        <v>420</v>
      </c>
    </row>
    <row r="89" spans="1:10" x14ac:dyDescent="0.3">
      <c r="A89" s="7">
        <v>117</v>
      </c>
      <c r="B89" s="50" t="s">
        <v>112</v>
      </c>
      <c r="C89" s="7">
        <v>27</v>
      </c>
      <c r="D89" s="1" t="s">
        <v>49</v>
      </c>
      <c r="E89" s="1">
        <v>6</v>
      </c>
      <c r="F89" s="1">
        <v>5</v>
      </c>
      <c r="G89" s="1">
        <v>21</v>
      </c>
      <c r="H89" s="1">
        <f t="shared" si="7"/>
        <v>162</v>
      </c>
      <c r="I89" s="1">
        <f t="shared" si="8"/>
        <v>135</v>
      </c>
      <c r="J89" s="1">
        <f t="shared" si="9"/>
        <v>567</v>
      </c>
    </row>
    <row r="90" spans="1:10" x14ac:dyDescent="0.3">
      <c r="A90" s="7">
        <v>118</v>
      </c>
      <c r="B90" s="50" t="s">
        <v>113</v>
      </c>
      <c r="C90" s="7">
        <v>20</v>
      </c>
      <c r="D90" s="1" t="s">
        <v>49</v>
      </c>
      <c r="E90" s="1">
        <v>6</v>
      </c>
      <c r="F90" s="1">
        <v>-2</v>
      </c>
      <c r="G90" s="1">
        <v>28</v>
      </c>
      <c r="H90" s="1">
        <f t="shared" si="7"/>
        <v>120</v>
      </c>
      <c r="I90" s="1">
        <f t="shared" si="8"/>
        <v>-40</v>
      </c>
      <c r="J90" s="1">
        <f t="shared" si="9"/>
        <v>560</v>
      </c>
    </row>
    <row r="91" spans="1:10" x14ac:dyDescent="0.3">
      <c r="A91" s="32">
        <v>119</v>
      </c>
      <c r="B91" s="50" t="s">
        <v>183</v>
      </c>
      <c r="C91" s="32">
        <v>22</v>
      </c>
      <c r="D91" s="1" t="s">
        <v>49</v>
      </c>
      <c r="E91" s="1">
        <v>6</v>
      </c>
      <c r="F91" s="1">
        <v>2</v>
      </c>
      <c r="G91" s="1">
        <v>35</v>
      </c>
      <c r="H91" s="1">
        <f t="shared" si="7"/>
        <v>132</v>
      </c>
      <c r="I91" s="1">
        <f t="shared" si="8"/>
        <v>44</v>
      </c>
      <c r="J91" s="1">
        <f t="shared" si="9"/>
        <v>770</v>
      </c>
    </row>
    <row r="92" spans="1:10" x14ac:dyDescent="0.3">
      <c r="A92" s="32">
        <v>120</v>
      </c>
      <c r="B92" s="50" t="s">
        <v>184</v>
      </c>
      <c r="C92" s="67">
        <v>20</v>
      </c>
      <c r="D92" s="1" t="s">
        <v>49</v>
      </c>
      <c r="E92" s="1">
        <v>6</v>
      </c>
      <c r="F92" s="1">
        <v>2</v>
      </c>
      <c r="G92" s="1">
        <v>28</v>
      </c>
      <c r="H92" s="1">
        <f t="shared" si="7"/>
        <v>120</v>
      </c>
      <c r="I92" s="1">
        <f t="shared" si="8"/>
        <v>40</v>
      </c>
      <c r="J92" s="1">
        <f t="shared" si="9"/>
        <v>560</v>
      </c>
    </row>
    <row r="99" spans="3:10" x14ac:dyDescent="0.3">
      <c r="C99" s="2"/>
      <c r="D99" s="2"/>
      <c r="E99" s="2"/>
      <c r="F99" s="2"/>
      <c r="G99" s="2"/>
      <c r="H99" s="2"/>
      <c r="I99" s="2"/>
      <c r="J99" s="2"/>
    </row>
  </sheetData>
  <autoFilter ref="A3:J92" xr:uid="{00000000-0001-0000-0200-000000000000}">
    <sortState xmlns:xlrd2="http://schemas.microsoft.com/office/spreadsheetml/2017/richdata2" ref="A4:J92">
      <sortCondition ref="A3:A92"/>
    </sortState>
  </autoFilter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C24AE5-5821-478B-B080-1B40B497F11C}">
  <dimension ref="A2:R63"/>
  <sheetViews>
    <sheetView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SUM(C5:C56)</f>
        <v>5864</v>
      </c>
      <c r="D4" s="1" t="s">
        <v>341</v>
      </c>
      <c r="E4" s="1"/>
      <c r="F4" s="1"/>
      <c r="G4" s="1"/>
      <c r="H4" s="1">
        <f>SUM(H5:H56)</f>
        <v>33070</v>
      </c>
      <c r="I4" s="1">
        <f>SUM(I5:I56)</f>
        <v>-12</v>
      </c>
      <c r="J4" s="1">
        <f>SUM(J5:J56)</f>
        <v>245416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33070</v>
      </c>
      <c r="N5" s="73">
        <f>M5/$C$4</f>
        <v>5.6394952251023192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 t="shared" ref="H6:H37" si="0">E6*$C6</f>
        <v>60</v>
      </c>
      <c r="I6" s="1">
        <f t="shared" ref="I6:I37" si="1">F6*$C6</f>
        <v>0</v>
      </c>
      <c r="J6" s="1">
        <f t="shared" ref="J6:J37" si="2">G6*$C6</f>
        <v>80</v>
      </c>
      <c r="L6" s="72" t="s">
        <v>187</v>
      </c>
      <c r="M6" s="30">
        <f>I4</f>
        <v>-12</v>
      </c>
      <c r="N6" s="80">
        <f t="shared" ref="N6:N7" si="3">M6/$C$4</f>
        <v>-2.0463847203274215E-3</v>
      </c>
      <c r="O6" t="s">
        <v>319</v>
      </c>
    </row>
    <row r="7" spans="1:18" ht="15" thickBot="1" x14ac:dyDescent="0.35">
      <c r="A7" s="7">
        <v>21</v>
      </c>
      <c r="B7" s="45" t="s">
        <v>114</v>
      </c>
      <c r="C7" s="7">
        <v>21</v>
      </c>
      <c r="D7" s="1" t="s">
        <v>97</v>
      </c>
      <c r="E7" s="1">
        <v>6</v>
      </c>
      <c r="F7" s="1">
        <v>5</v>
      </c>
      <c r="G7" s="1">
        <v>56</v>
      </c>
      <c r="H7" s="1">
        <f t="shared" si="0"/>
        <v>126</v>
      </c>
      <c r="I7" s="1">
        <f t="shared" si="1"/>
        <v>105</v>
      </c>
      <c r="J7" s="1">
        <f t="shared" si="2"/>
        <v>1176</v>
      </c>
      <c r="L7" s="72" t="s">
        <v>188</v>
      </c>
      <c r="M7" s="30">
        <f>J4</f>
        <v>245416</v>
      </c>
      <c r="N7" s="79">
        <f t="shared" si="3"/>
        <v>41.851296043656205</v>
      </c>
      <c r="O7" s="81" t="s">
        <v>317</v>
      </c>
    </row>
    <row r="8" spans="1:18" x14ac:dyDescent="0.3">
      <c r="A8" s="7">
        <v>22</v>
      </c>
      <c r="B8" s="45" t="s">
        <v>115</v>
      </c>
      <c r="C8" s="7">
        <v>18</v>
      </c>
      <c r="D8" s="1" t="s">
        <v>97</v>
      </c>
      <c r="E8" s="1">
        <v>6</v>
      </c>
      <c r="F8" s="1">
        <v>-5</v>
      </c>
      <c r="G8" s="1">
        <v>49</v>
      </c>
      <c r="H8" s="1">
        <f t="shared" si="0"/>
        <v>108</v>
      </c>
      <c r="I8" s="1">
        <f t="shared" si="1"/>
        <v>-90</v>
      </c>
      <c r="J8" s="1">
        <f t="shared" si="2"/>
        <v>882</v>
      </c>
    </row>
    <row r="9" spans="1:18" ht="15" thickBot="1" x14ac:dyDescent="0.35">
      <c r="A9" s="7">
        <v>23</v>
      </c>
      <c r="B9" s="45" t="s">
        <v>116</v>
      </c>
      <c r="C9" s="7">
        <v>17</v>
      </c>
      <c r="D9" s="1" t="s">
        <v>97</v>
      </c>
      <c r="E9" s="1">
        <v>6</v>
      </c>
      <c r="F9" s="1">
        <v>5</v>
      </c>
      <c r="G9" s="1">
        <v>42</v>
      </c>
      <c r="H9" s="1">
        <f t="shared" si="0"/>
        <v>102</v>
      </c>
      <c r="I9" s="1">
        <f t="shared" si="1"/>
        <v>85</v>
      </c>
      <c r="J9" s="1">
        <f t="shared" si="2"/>
        <v>714</v>
      </c>
    </row>
    <row r="10" spans="1:18" x14ac:dyDescent="0.3">
      <c r="A10" s="7">
        <v>24</v>
      </c>
      <c r="B10" s="45" t="s">
        <v>117</v>
      </c>
      <c r="C10" s="7">
        <v>24</v>
      </c>
      <c r="D10" s="1" t="s">
        <v>97</v>
      </c>
      <c r="E10" s="1">
        <v>6</v>
      </c>
      <c r="F10" s="1">
        <v>-2</v>
      </c>
      <c r="G10" s="1">
        <v>49</v>
      </c>
      <c r="H10" s="1">
        <f t="shared" si="0"/>
        <v>144</v>
      </c>
      <c r="I10" s="1">
        <f t="shared" si="1"/>
        <v>-48</v>
      </c>
      <c r="J10" s="1">
        <f t="shared" si="2"/>
        <v>1176</v>
      </c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A11" s="7">
        <v>25</v>
      </c>
      <c r="B11" s="45" t="s">
        <v>118</v>
      </c>
      <c r="C11" s="7">
        <v>15</v>
      </c>
      <c r="D11" s="1" t="s">
        <v>97</v>
      </c>
      <c r="E11" s="1">
        <v>9</v>
      </c>
      <c r="F11" s="1">
        <v>-2</v>
      </c>
      <c r="G11" s="1">
        <v>49</v>
      </c>
      <c r="H11" s="1">
        <f t="shared" si="0"/>
        <v>135</v>
      </c>
      <c r="I11" s="1">
        <f t="shared" si="1"/>
        <v>-30</v>
      </c>
      <c r="J11" s="1">
        <f t="shared" si="2"/>
        <v>735</v>
      </c>
      <c r="L11" t="s">
        <v>162</v>
      </c>
      <c r="M11">
        <v>4</v>
      </c>
      <c r="N11" t="s">
        <v>153</v>
      </c>
      <c r="O11" s="70" t="s">
        <v>314</v>
      </c>
      <c r="P11" s="71">
        <f>C4</f>
        <v>5864</v>
      </c>
    </row>
    <row r="12" spans="1:18" ht="15" thickBot="1" x14ac:dyDescent="0.35">
      <c r="A12" s="7">
        <v>26</v>
      </c>
      <c r="B12" s="45" t="s">
        <v>119</v>
      </c>
      <c r="C12" s="7">
        <v>19</v>
      </c>
      <c r="D12" s="1" t="s">
        <v>97</v>
      </c>
      <c r="E12" s="1">
        <v>6</v>
      </c>
      <c r="F12" s="1">
        <v>-2</v>
      </c>
      <c r="G12" s="1">
        <v>42</v>
      </c>
      <c r="H12" s="1">
        <f t="shared" si="0"/>
        <v>114</v>
      </c>
      <c r="I12" s="1">
        <f t="shared" si="1"/>
        <v>-38</v>
      </c>
      <c r="J12" s="1">
        <f t="shared" si="2"/>
        <v>798</v>
      </c>
      <c r="L12" t="s">
        <v>323</v>
      </c>
      <c r="M12">
        <v>3</v>
      </c>
      <c r="N12" t="s">
        <v>153</v>
      </c>
      <c r="O12" s="74" t="s">
        <v>312</v>
      </c>
      <c r="P12" s="75">
        <f>N5</f>
        <v>5.6394952251023192</v>
      </c>
      <c r="Q12" t="s">
        <v>152</v>
      </c>
    </row>
    <row r="13" spans="1:18" x14ac:dyDescent="0.3">
      <c r="A13" s="7">
        <v>27</v>
      </c>
      <c r="B13" s="45" t="s">
        <v>120</v>
      </c>
      <c r="C13" s="7">
        <v>15</v>
      </c>
      <c r="D13" s="1" t="s">
        <v>97</v>
      </c>
      <c r="E13" s="1">
        <v>9</v>
      </c>
      <c r="F13" s="1">
        <v>2</v>
      </c>
      <c r="G13" s="1">
        <v>49</v>
      </c>
      <c r="H13" s="1">
        <f t="shared" si="0"/>
        <v>135</v>
      </c>
      <c r="I13" s="1">
        <f t="shared" si="1"/>
        <v>30</v>
      </c>
      <c r="J13" s="1">
        <f t="shared" si="2"/>
        <v>735</v>
      </c>
      <c r="L13" t="s">
        <v>156</v>
      </c>
      <c r="M13">
        <v>20</v>
      </c>
      <c r="N13" t="s">
        <v>151</v>
      </c>
      <c r="O13" t="s">
        <v>322</v>
      </c>
      <c r="P13">
        <v>4.05</v>
      </c>
      <c r="Q13" t="s">
        <v>336</v>
      </c>
      <c r="R13">
        <f>P11/200</f>
        <v>29.32</v>
      </c>
    </row>
    <row r="14" spans="1:18" x14ac:dyDescent="0.3">
      <c r="A14" s="7">
        <v>28</v>
      </c>
      <c r="B14" s="45" t="s">
        <v>121</v>
      </c>
      <c r="C14" s="7">
        <v>23</v>
      </c>
      <c r="D14" s="1" t="s">
        <v>97</v>
      </c>
      <c r="E14" s="1">
        <v>6</v>
      </c>
      <c r="F14" s="1">
        <v>-5</v>
      </c>
      <c r="G14" s="1">
        <v>56</v>
      </c>
      <c r="H14" s="1">
        <f t="shared" si="0"/>
        <v>138</v>
      </c>
      <c r="I14" s="1">
        <f t="shared" si="1"/>
        <v>-115</v>
      </c>
      <c r="J14" s="1">
        <f t="shared" si="2"/>
        <v>1288</v>
      </c>
      <c r="L14" t="s">
        <v>159</v>
      </c>
      <c r="M14">
        <v>6</v>
      </c>
      <c r="N14" t="s">
        <v>152</v>
      </c>
      <c r="O14" t="s">
        <v>327</v>
      </c>
      <c r="P14">
        <v>31.5</v>
      </c>
      <c r="Q14" t="s">
        <v>336</v>
      </c>
      <c r="R14">
        <f>P13</f>
        <v>4.05</v>
      </c>
    </row>
    <row r="15" spans="1:18" x14ac:dyDescent="0.3">
      <c r="A15" s="7">
        <v>29</v>
      </c>
      <c r="B15" s="45" t="s">
        <v>122</v>
      </c>
      <c r="C15" s="7">
        <v>18</v>
      </c>
      <c r="D15" s="1" t="s">
        <v>97</v>
      </c>
      <c r="E15" s="1">
        <v>6</v>
      </c>
      <c r="F15" s="1">
        <v>5</v>
      </c>
      <c r="G15" s="1">
        <v>49</v>
      </c>
      <c r="H15" s="1">
        <f t="shared" si="0"/>
        <v>108</v>
      </c>
      <c r="I15" s="1">
        <f t="shared" si="1"/>
        <v>90</v>
      </c>
      <c r="J15" s="1">
        <f t="shared" si="2"/>
        <v>882</v>
      </c>
      <c r="L15" t="s">
        <v>164</v>
      </c>
      <c r="M15">
        <v>38</v>
      </c>
      <c r="N15" t="s">
        <v>153</v>
      </c>
      <c r="O15" t="s">
        <v>330</v>
      </c>
      <c r="P15">
        <v>0.25</v>
      </c>
      <c r="Q15" t="s">
        <v>152</v>
      </c>
    </row>
    <row r="16" spans="1:18" x14ac:dyDescent="0.3">
      <c r="A16" s="7">
        <v>30</v>
      </c>
      <c r="B16" s="45" t="s">
        <v>123</v>
      </c>
      <c r="C16" s="7">
        <v>19</v>
      </c>
      <c r="D16" s="1" t="s">
        <v>97</v>
      </c>
      <c r="E16" s="1">
        <v>6</v>
      </c>
      <c r="F16" s="1">
        <v>-5</v>
      </c>
      <c r="G16" s="1">
        <v>42</v>
      </c>
      <c r="H16" s="1">
        <f t="shared" si="0"/>
        <v>114</v>
      </c>
      <c r="I16" s="1">
        <f t="shared" si="1"/>
        <v>-95</v>
      </c>
      <c r="J16" s="1">
        <f t="shared" si="2"/>
        <v>798</v>
      </c>
      <c r="L16" t="s">
        <v>165</v>
      </c>
      <c r="M16">
        <v>44</v>
      </c>
      <c r="N16" t="s">
        <v>152</v>
      </c>
    </row>
    <row r="17" spans="1:16" ht="15" thickBot="1" x14ac:dyDescent="0.35">
      <c r="A17" s="7">
        <v>31</v>
      </c>
      <c r="B17" s="45" t="s">
        <v>124</v>
      </c>
      <c r="C17" s="7">
        <v>22</v>
      </c>
      <c r="D17" s="1" t="s">
        <v>97</v>
      </c>
      <c r="E17" s="1">
        <v>6</v>
      </c>
      <c r="F17" s="1">
        <v>2</v>
      </c>
      <c r="G17" s="1">
        <v>49</v>
      </c>
      <c r="H17" s="1">
        <f t="shared" si="0"/>
        <v>132</v>
      </c>
      <c r="I17" s="1">
        <f t="shared" si="1"/>
        <v>44</v>
      </c>
      <c r="J17" s="1">
        <f t="shared" si="2"/>
        <v>1078</v>
      </c>
      <c r="L17" t="s">
        <v>320</v>
      </c>
      <c r="M17">
        <v>9.125</v>
      </c>
      <c r="N17" t="s">
        <v>152</v>
      </c>
      <c r="O17" t="s">
        <v>324</v>
      </c>
      <c r="P17">
        <f>P14*P15</f>
        <v>7.875</v>
      </c>
    </row>
    <row r="18" spans="1:16" ht="15" thickBot="1" x14ac:dyDescent="0.35">
      <c r="A18" s="7">
        <v>32</v>
      </c>
      <c r="B18" s="45" t="s">
        <v>125</v>
      </c>
      <c r="C18" s="7">
        <v>25</v>
      </c>
      <c r="D18" s="1" t="s">
        <v>97</v>
      </c>
      <c r="E18" s="1">
        <v>6</v>
      </c>
      <c r="F18" s="1">
        <v>2</v>
      </c>
      <c r="G18" s="1">
        <v>42</v>
      </c>
      <c r="H18" s="1">
        <f t="shared" si="0"/>
        <v>150</v>
      </c>
      <c r="I18" s="1">
        <f t="shared" si="1"/>
        <v>50</v>
      </c>
      <c r="J18" s="1">
        <f t="shared" si="2"/>
        <v>1050</v>
      </c>
      <c r="L18" t="s">
        <v>321</v>
      </c>
      <c r="M18">
        <f>M17-M14</f>
        <v>3.125</v>
      </c>
      <c r="N18" t="s">
        <v>152</v>
      </c>
      <c r="O18" s="76" t="s">
        <v>331</v>
      </c>
      <c r="P18" s="77">
        <f>P17-P12</f>
        <v>2.2355047748976808</v>
      </c>
    </row>
    <row r="19" spans="1:16" x14ac:dyDescent="0.3">
      <c r="A19" s="7">
        <v>33</v>
      </c>
      <c r="B19" s="61" t="s">
        <v>20</v>
      </c>
      <c r="C19" s="7">
        <v>26</v>
      </c>
      <c r="D19" s="1" t="s">
        <v>96</v>
      </c>
      <c r="E19" s="1">
        <v>13</v>
      </c>
      <c r="F19" s="1">
        <v>-5</v>
      </c>
      <c r="G19" s="1">
        <v>49</v>
      </c>
      <c r="H19" s="1">
        <f t="shared" si="0"/>
        <v>338</v>
      </c>
      <c r="I19" s="1">
        <f t="shared" si="1"/>
        <v>-130</v>
      </c>
      <c r="J19" s="1">
        <f t="shared" si="2"/>
        <v>1274</v>
      </c>
    </row>
    <row r="20" spans="1:16" x14ac:dyDescent="0.3">
      <c r="A20" s="7">
        <v>34</v>
      </c>
      <c r="B20" s="61" t="s">
        <v>21</v>
      </c>
      <c r="C20" s="7">
        <v>26</v>
      </c>
      <c r="D20" s="1" t="s">
        <v>96</v>
      </c>
      <c r="E20" s="1">
        <v>13</v>
      </c>
      <c r="F20" s="1">
        <v>-5</v>
      </c>
      <c r="G20" s="1">
        <v>42</v>
      </c>
      <c r="H20" s="1">
        <f t="shared" si="0"/>
        <v>338</v>
      </c>
      <c r="I20" s="1">
        <f t="shared" si="1"/>
        <v>-130</v>
      </c>
      <c r="J20" s="1">
        <f t="shared" si="2"/>
        <v>1092</v>
      </c>
    </row>
    <row r="21" spans="1:16" x14ac:dyDescent="0.3">
      <c r="A21" s="7">
        <v>35</v>
      </c>
      <c r="B21" s="61" t="s">
        <v>22</v>
      </c>
      <c r="C21" s="7">
        <v>26</v>
      </c>
      <c r="D21" s="1" t="s">
        <v>96</v>
      </c>
      <c r="E21" s="1">
        <v>13</v>
      </c>
      <c r="F21" s="1">
        <v>-2</v>
      </c>
      <c r="G21" s="1">
        <v>49</v>
      </c>
      <c r="H21" s="1">
        <f t="shared" si="0"/>
        <v>338</v>
      </c>
      <c r="I21" s="1">
        <f t="shared" si="1"/>
        <v>-52</v>
      </c>
      <c r="J21" s="1">
        <f t="shared" si="2"/>
        <v>1274</v>
      </c>
    </row>
    <row r="22" spans="1:16" x14ac:dyDescent="0.3">
      <c r="A22" s="7">
        <v>36</v>
      </c>
      <c r="B22" s="61" t="s">
        <v>23</v>
      </c>
      <c r="C22" s="7">
        <v>26</v>
      </c>
      <c r="D22" s="1" t="s">
        <v>96</v>
      </c>
      <c r="E22" s="1">
        <v>13</v>
      </c>
      <c r="F22" s="1">
        <v>-2</v>
      </c>
      <c r="G22" s="1">
        <v>42</v>
      </c>
      <c r="H22" s="1">
        <f t="shared" si="0"/>
        <v>338</v>
      </c>
      <c r="I22" s="1">
        <f t="shared" si="1"/>
        <v>-52</v>
      </c>
      <c r="J22" s="1">
        <f t="shared" si="2"/>
        <v>1092</v>
      </c>
    </row>
    <row r="23" spans="1:16" x14ac:dyDescent="0.3">
      <c r="A23" s="7">
        <v>37</v>
      </c>
      <c r="B23" s="61" t="s">
        <v>24</v>
      </c>
      <c r="C23" s="7">
        <v>26</v>
      </c>
      <c r="D23" s="1" t="s">
        <v>96</v>
      </c>
      <c r="E23" s="1">
        <v>13</v>
      </c>
      <c r="F23" s="1">
        <v>2</v>
      </c>
      <c r="G23" s="1">
        <v>49</v>
      </c>
      <c r="H23" s="1">
        <f t="shared" si="0"/>
        <v>338</v>
      </c>
      <c r="I23" s="1">
        <f t="shared" si="1"/>
        <v>52</v>
      </c>
      <c r="J23" s="1">
        <f t="shared" si="2"/>
        <v>1274</v>
      </c>
    </row>
    <row r="24" spans="1:16" x14ac:dyDescent="0.3">
      <c r="A24" s="7">
        <v>38</v>
      </c>
      <c r="B24" s="61" t="s">
        <v>25</v>
      </c>
      <c r="C24" s="7">
        <v>26</v>
      </c>
      <c r="D24" s="1" t="s">
        <v>96</v>
      </c>
      <c r="E24" s="1">
        <v>13</v>
      </c>
      <c r="F24" s="1">
        <v>2</v>
      </c>
      <c r="G24" s="1">
        <v>42</v>
      </c>
      <c r="H24" s="1">
        <f t="shared" si="0"/>
        <v>338</v>
      </c>
      <c r="I24" s="1">
        <f t="shared" si="1"/>
        <v>52</v>
      </c>
      <c r="J24" s="1">
        <f t="shared" si="2"/>
        <v>1092</v>
      </c>
    </row>
    <row r="25" spans="1:16" x14ac:dyDescent="0.3">
      <c r="A25" s="7">
        <v>39</v>
      </c>
      <c r="B25" s="61" t="s">
        <v>26</v>
      </c>
      <c r="C25" s="7">
        <v>26</v>
      </c>
      <c r="D25" s="1" t="s">
        <v>96</v>
      </c>
      <c r="E25" s="1">
        <v>13</v>
      </c>
      <c r="F25" s="1">
        <v>5</v>
      </c>
      <c r="G25" s="1">
        <v>49</v>
      </c>
      <c r="H25" s="1">
        <f t="shared" si="0"/>
        <v>338</v>
      </c>
      <c r="I25" s="1">
        <f t="shared" si="1"/>
        <v>130</v>
      </c>
      <c r="J25" s="1">
        <f t="shared" si="2"/>
        <v>1274</v>
      </c>
    </row>
    <row r="26" spans="1:16" x14ac:dyDescent="0.3">
      <c r="A26" s="7">
        <v>40</v>
      </c>
      <c r="B26" s="61" t="s">
        <v>27</v>
      </c>
      <c r="C26" s="7">
        <v>26</v>
      </c>
      <c r="D26" s="1" t="s">
        <v>96</v>
      </c>
      <c r="E26" s="1">
        <v>13</v>
      </c>
      <c r="F26" s="1">
        <v>5</v>
      </c>
      <c r="G26" s="1">
        <v>42</v>
      </c>
      <c r="H26" s="1">
        <f t="shared" si="0"/>
        <v>338</v>
      </c>
      <c r="I26" s="1">
        <f t="shared" si="1"/>
        <v>130</v>
      </c>
      <c r="J26" s="1">
        <f t="shared" si="2"/>
        <v>1092</v>
      </c>
    </row>
    <row r="27" spans="1:16" x14ac:dyDescent="0.3">
      <c r="A27" s="7">
        <v>73</v>
      </c>
      <c r="B27" s="34" t="s">
        <v>36</v>
      </c>
      <c r="C27" s="7">
        <v>40</v>
      </c>
      <c r="D27" s="1" t="s">
        <v>97</v>
      </c>
      <c r="E27" s="1">
        <v>3</v>
      </c>
      <c r="F27" s="1">
        <v>-5</v>
      </c>
      <c r="G27" s="1">
        <v>56</v>
      </c>
      <c r="H27" s="1">
        <f t="shared" si="0"/>
        <v>120</v>
      </c>
      <c r="I27" s="1">
        <f t="shared" si="1"/>
        <v>-200</v>
      </c>
      <c r="J27" s="1">
        <f t="shared" si="2"/>
        <v>2240</v>
      </c>
    </row>
    <row r="28" spans="1:16" x14ac:dyDescent="0.3">
      <c r="A28" s="7">
        <v>74</v>
      </c>
      <c r="B28" s="34" t="s">
        <v>37</v>
      </c>
      <c r="C28" s="7">
        <v>40</v>
      </c>
      <c r="D28" s="1" t="s">
        <v>97</v>
      </c>
      <c r="E28" s="1">
        <v>3</v>
      </c>
      <c r="F28" s="1">
        <v>-5</v>
      </c>
      <c r="G28" s="1">
        <v>49</v>
      </c>
      <c r="H28" s="1">
        <f t="shared" si="0"/>
        <v>120</v>
      </c>
      <c r="I28" s="1">
        <f t="shared" si="1"/>
        <v>-200</v>
      </c>
      <c r="J28" s="1">
        <f t="shared" si="2"/>
        <v>1960</v>
      </c>
    </row>
    <row r="29" spans="1:16" x14ac:dyDescent="0.3">
      <c r="A29" s="7">
        <v>75</v>
      </c>
      <c r="B29" s="34" t="s">
        <v>38</v>
      </c>
      <c r="C29" s="7">
        <v>40</v>
      </c>
      <c r="D29" s="1" t="s">
        <v>97</v>
      </c>
      <c r="E29" s="1">
        <v>3</v>
      </c>
      <c r="F29" s="1">
        <v>-5</v>
      </c>
      <c r="G29" s="1">
        <v>42</v>
      </c>
      <c r="H29" s="1">
        <f t="shared" si="0"/>
        <v>120</v>
      </c>
      <c r="I29" s="1">
        <f t="shared" si="1"/>
        <v>-200</v>
      </c>
      <c r="J29" s="1">
        <f t="shared" si="2"/>
        <v>1680</v>
      </c>
    </row>
    <row r="30" spans="1:16" x14ac:dyDescent="0.3">
      <c r="A30" s="7">
        <v>76</v>
      </c>
      <c r="B30" s="34" t="s">
        <v>39</v>
      </c>
      <c r="C30" s="7">
        <v>40</v>
      </c>
      <c r="D30" s="1" t="s">
        <v>97</v>
      </c>
      <c r="E30" s="1">
        <v>3</v>
      </c>
      <c r="F30" s="1">
        <v>-5</v>
      </c>
      <c r="G30" s="1">
        <v>35</v>
      </c>
      <c r="H30" s="1">
        <f t="shared" si="0"/>
        <v>120</v>
      </c>
      <c r="I30" s="1">
        <f t="shared" si="1"/>
        <v>-200</v>
      </c>
      <c r="J30" s="1">
        <f t="shared" si="2"/>
        <v>1400</v>
      </c>
    </row>
    <row r="31" spans="1:16" x14ac:dyDescent="0.3">
      <c r="A31" s="7">
        <v>77</v>
      </c>
      <c r="B31" s="34" t="s">
        <v>40</v>
      </c>
      <c r="C31" s="7">
        <v>40</v>
      </c>
      <c r="D31" s="1" t="s">
        <v>97</v>
      </c>
      <c r="E31" s="1">
        <v>3</v>
      </c>
      <c r="F31" s="1">
        <v>-5</v>
      </c>
      <c r="G31" s="1">
        <v>28</v>
      </c>
      <c r="H31" s="1">
        <f t="shared" si="0"/>
        <v>120</v>
      </c>
      <c r="I31" s="1">
        <f t="shared" si="1"/>
        <v>-200</v>
      </c>
      <c r="J31" s="1">
        <f t="shared" si="2"/>
        <v>1120</v>
      </c>
    </row>
    <row r="32" spans="1:16" x14ac:dyDescent="0.3">
      <c r="A32" s="7">
        <v>78</v>
      </c>
      <c r="B32" s="34" t="s">
        <v>41</v>
      </c>
      <c r="C32" s="7">
        <v>40</v>
      </c>
      <c r="D32" s="1" t="s">
        <v>97</v>
      </c>
      <c r="E32" s="1">
        <v>3</v>
      </c>
      <c r="F32" s="1">
        <v>-5</v>
      </c>
      <c r="G32" s="1">
        <v>21</v>
      </c>
      <c r="H32" s="1">
        <f t="shared" si="0"/>
        <v>120</v>
      </c>
      <c r="I32" s="1">
        <f t="shared" si="1"/>
        <v>-200</v>
      </c>
      <c r="J32" s="1">
        <f t="shared" si="2"/>
        <v>840</v>
      </c>
    </row>
    <row r="33" spans="1:10" x14ac:dyDescent="0.3">
      <c r="A33" s="7">
        <v>79</v>
      </c>
      <c r="B33" s="34" t="s">
        <v>42</v>
      </c>
      <c r="C33" s="7">
        <v>40</v>
      </c>
      <c r="D33" s="1" t="s">
        <v>97</v>
      </c>
      <c r="E33" s="1">
        <v>3</v>
      </c>
      <c r="F33" s="1">
        <v>-2</v>
      </c>
      <c r="G33" s="1">
        <v>7</v>
      </c>
      <c r="H33" s="1">
        <f t="shared" si="0"/>
        <v>120</v>
      </c>
      <c r="I33" s="1">
        <f t="shared" si="1"/>
        <v>-80</v>
      </c>
      <c r="J33" s="1">
        <f t="shared" si="2"/>
        <v>280</v>
      </c>
    </row>
    <row r="34" spans="1:10" x14ac:dyDescent="0.3">
      <c r="A34" s="7">
        <v>80</v>
      </c>
      <c r="B34" s="34" t="s">
        <v>43</v>
      </c>
      <c r="C34" s="7">
        <v>40</v>
      </c>
      <c r="D34" s="1" t="s">
        <v>97</v>
      </c>
      <c r="E34" s="1">
        <v>3</v>
      </c>
      <c r="F34" s="1">
        <v>-2</v>
      </c>
      <c r="G34" s="1">
        <v>56</v>
      </c>
      <c r="H34" s="1">
        <f t="shared" si="0"/>
        <v>120</v>
      </c>
      <c r="I34" s="1">
        <f t="shared" si="1"/>
        <v>-80</v>
      </c>
      <c r="J34" s="1">
        <f t="shared" si="2"/>
        <v>2240</v>
      </c>
    </row>
    <row r="35" spans="1:10" x14ac:dyDescent="0.3">
      <c r="A35" s="7">
        <v>81</v>
      </c>
      <c r="B35" s="34" t="s">
        <v>44</v>
      </c>
      <c r="C35" s="7">
        <v>40</v>
      </c>
      <c r="D35" s="1" t="s">
        <v>97</v>
      </c>
      <c r="E35" s="1">
        <v>3</v>
      </c>
      <c r="F35" s="1">
        <v>-2</v>
      </c>
      <c r="G35" s="1">
        <v>49</v>
      </c>
      <c r="H35" s="1">
        <f t="shared" si="0"/>
        <v>120</v>
      </c>
      <c r="I35" s="1">
        <f t="shared" si="1"/>
        <v>-80</v>
      </c>
      <c r="J35" s="1">
        <f t="shared" si="2"/>
        <v>1960</v>
      </c>
    </row>
    <row r="36" spans="1:10" x14ac:dyDescent="0.3">
      <c r="A36" s="7">
        <v>82</v>
      </c>
      <c r="B36" s="34" t="s">
        <v>45</v>
      </c>
      <c r="C36" s="7">
        <v>40</v>
      </c>
      <c r="D36" s="1" t="s">
        <v>97</v>
      </c>
      <c r="E36" s="1">
        <v>3</v>
      </c>
      <c r="F36" s="1">
        <v>-2</v>
      </c>
      <c r="G36" s="1">
        <v>42</v>
      </c>
      <c r="H36" s="1">
        <f t="shared" si="0"/>
        <v>120</v>
      </c>
      <c r="I36" s="1">
        <f t="shared" si="1"/>
        <v>-80</v>
      </c>
      <c r="J36" s="1">
        <f t="shared" si="2"/>
        <v>1680</v>
      </c>
    </row>
    <row r="37" spans="1:10" x14ac:dyDescent="0.3">
      <c r="A37" s="7">
        <v>83</v>
      </c>
      <c r="B37" s="34" t="s">
        <v>76</v>
      </c>
      <c r="C37" s="7">
        <v>40</v>
      </c>
      <c r="D37" s="1" t="s">
        <v>97</v>
      </c>
      <c r="E37" s="1">
        <v>3</v>
      </c>
      <c r="F37" s="1">
        <v>-2</v>
      </c>
      <c r="G37" s="1">
        <v>35</v>
      </c>
      <c r="H37" s="1">
        <f t="shared" si="0"/>
        <v>120</v>
      </c>
      <c r="I37" s="1">
        <f t="shared" si="1"/>
        <v>-80</v>
      </c>
      <c r="J37" s="1">
        <f t="shared" si="2"/>
        <v>1400</v>
      </c>
    </row>
    <row r="38" spans="1:10" x14ac:dyDescent="0.3">
      <c r="A38" s="7">
        <v>84</v>
      </c>
      <c r="B38" s="34" t="s">
        <v>77</v>
      </c>
      <c r="C38" s="7">
        <v>40</v>
      </c>
      <c r="D38" s="1" t="s">
        <v>97</v>
      </c>
      <c r="E38" s="1">
        <v>3</v>
      </c>
      <c r="F38" s="1">
        <v>-2</v>
      </c>
      <c r="G38" s="1">
        <v>28</v>
      </c>
      <c r="H38" s="1">
        <f t="shared" ref="H38:H56" si="4">E38*$C38</f>
        <v>120</v>
      </c>
      <c r="I38" s="1">
        <f t="shared" ref="I38:I56" si="5">F38*$C38</f>
        <v>-80</v>
      </c>
      <c r="J38" s="1">
        <f t="shared" ref="J38:J56" si="6">G38*$C38</f>
        <v>1120</v>
      </c>
    </row>
    <row r="39" spans="1:10" x14ac:dyDescent="0.3">
      <c r="A39" s="7">
        <v>85</v>
      </c>
      <c r="B39" s="34" t="s">
        <v>78</v>
      </c>
      <c r="C39" s="7">
        <v>40</v>
      </c>
      <c r="D39" s="1" t="s">
        <v>97</v>
      </c>
      <c r="E39" s="1">
        <v>3</v>
      </c>
      <c r="F39" s="1">
        <v>-2</v>
      </c>
      <c r="G39" s="1">
        <v>21</v>
      </c>
      <c r="H39" s="1">
        <f t="shared" si="4"/>
        <v>120</v>
      </c>
      <c r="I39" s="1">
        <f t="shared" si="5"/>
        <v>-80</v>
      </c>
      <c r="J39" s="1">
        <f t="shared" si="6"/>
        <v>840</v>
      </c>
    </row>
    <row r="40" spans="1:10" x14ac:dyDescent="0.3">
      <c r="A40" s="7">
        <v>86</v>
      </c>
      <c r="B40" s="34" t="s">
        <v>79</v>
      </c>
      <c r="C40" s="7">
        <v>40</v>
      </c>
      <c r="D40" s="1" t="s">
        <v>97</v>
      </c>
      <c r="E40" s="1">
        <v>3</v>
      </c>
      <c r="F40" s="1">
        <v>-2</v>
      </c>
      <c r="G40" s="1">
        <v>14</v>
      </c>
      <c r="H40" s="1">
        <f t="shared" si="4"/>
        <v>120</v>
      </c>
      <c r="I40" s="1">
        <f t="shared" si="5"/>
        <v>-80</v>
      </c>
      <c r="J40" s="1">
        <f t="shared" si="6"/>
        <v>560</v>
      </c>
    </row>
    <row r="41" spans="1:10" x14ac:dyDescent="0.3">
      <c r="A41" s="7">
        <v>87</v>
      </c>
      <c r="B41" s="34" t="s">
        <v>126</v>
      </c>
      <c r="C41" s="7">
        <v>40</v>
      </c>
      <c r="D41" s="1" t="s">
        <v>97</v>
      </c>
      <c r="E41" s="1">
        <v>3</v>
      </c>
      <c r="F41" s="1">
        <v>-5</v>
      </c>
      <c r="G41" s="1">
        <v>14</v>
      </c>
      <c r="H41" s="1">
        <f t="shared" si="4"/>
        <v>120</v>
      </c>
      <c r="I41" s="1">
        <f t="shared" si="5"/>
        <v>-200</v>
      </c>
      <c r="J41" s="1">
        <f t="shared" si="6"/>
        <v>560</v>
      </c>
    </row>
    <row r="42" spans="1:10" x14ac:dyDescent="0.3">
      <c r="A42" s="7">
        <v>88</v>
      </c>
      <c r="B42" s="34" t="s">
        <v>127</v>
      </c>
      <c r="C42" s="7">
        <v>40</v>
      </c>
      <c r="D42" s="1" t="s">
        <v>97</v>
      </c>
      <c r="E42" s="1">
        <v>3</v>
      </c>
      <c r="F42" s="1">
        <v>2</v>
      </c>
      <c r="G42" s="1">
        <v>56</v>
      </c>
      <c r="H42" s="1">
        <f t="shared" si="4"/>
        <v>120</v>
      </c>
      <c r="I42" s="1">
        <f t="shared" si="5"/>
        <v>80</v>
      </c>
      <c r="J42" s="1">
        <f t="shared" si="6"/>
        <v>2240</v>
      </c>
    </row>
    <row r="43" spans="1:10" x14ac:dyDescent="0.3">
      <c r="A43" s="7">
        <v>89</v>
      </c>
      <c r="B43" s="34" t="s">
        <v>128</v>
      </c>
      <c r="C43" s="7">
        <v>40</v>
      </c>
      <c r="D43" s="1" t="s">
        <v>97</v>
      </c>
      <c r="E43" s="1">
        <v>3</v>
      </c>
      <c r="F43" s="1">
        <v>2</v>
      </c>
      <c r="G43" s="1">
        <v>49</v>
      </c>
      <c r="H43" s="1">
        <f t="shared" si="4"/>
        <v>120</v>
      </c>
      <c r="I43" s="1">
        <f t="shared" si="5"/>
        <v>80</v>
      </c>
      <c r="J43" s="1">
        <f t="shared" si="6"/>
        <v>1960</v>
      </c>
    </row>
    <row r="44" spans="1:10" x14ac:dyDescent="0.3">
      <c r="A44" s="7">
        <v>90</v>
      </c>
      <c r="B44" s="34" t="s">
        <v>129</v>
      </c>
      <c r="C44" s="7">
        <v>40</v>
      </c>
      <c r="D44" s="1" t="s">
        <v>97</v>
      </c>
      <c r="E44" s="1">
        <v>3</v>
      </c>
      <c r="F44" s="1">
        <v>2</v>
      </c>
      <c r="G44" s="1">
        <v>42</v>
      </c>
      <c r="H44" s="1">
        <f t="shared" si="4"/>
        <v>120</v>
      </c>
      <c r="I44" s="1">
        <f t="shared" si="5"/>
        <v>80</v>
      </c>
      <c r="J44" s="1">
        <f t="shared" si="6"/>
        <v>1680</v>
      </c>
    </row>
    <row r="45" spans="1:10" x14ac:dyDescent="0.3">
      <c r="A45" s="7">
        <v>91</v>
      </c>
      <c r="B45" s="34" t="s">
        <v>130</v>
      </c>
      <c r="C45" s="7">
        <v>40</v>
      </c>
      <c r="D45" s="1" t="s">
        <v>97</v>
      </c>
      <c r="E45" s="1">
        <v>3</v>
      </c>
      <c r="F45" s="1">
        <v>2</v>
      </c>
      <c r="G45" s="1">
        <v>35</v>
      </c>
      <c r="H45" s="1">
        <f t="shared" si="4"/>
        <v>120</v>
      </c>
      <c r="I45" s="1">
        <f t="shared" si="5"/>
        <v>80</v>
      </c>
      <c r="J45" s="1">
        <f t="shared" si="6"/>
        <v>1400</v>
      </c>
    </row>
    <row r="46" spans="1:10" x14ac:dyDescent="0.3">
      <c r="A46" s="7">
        <v>92</v>
      </c>
      <c r="B46" s="34" t="s">
        <v>131</v>
      </c>
      <c r="C46" s="7">
        <v>40</v>
      </c>
      <c r="D46" s="1" t="s">
        <v>97</v>
      </c>
      <c r="E46" s="1">
        <v>3</v>
      </c>
      <c r="F46" s="1">
        <v>2</v>
      </c>
      <c r="G46" s="1">
        <v>28</v>
      </c>
      <c r="H46" s="1">
        <f t="shared" si="4"/>
        <v>120</v>
      </c>
      <c r="I46" s="1">
        <f t="shared" si="5"/>
        <v>80</v>
      </c>
      <c r="J46" s="1">
        <f t="shared" si="6"/>
        <v>1120</v>
      </c>
    </row>
    <row r="47" spans="1:10" x14ac:dyDescent="0.3">
      <c r="A47" s="7">
        <v>93</v>
      </c>
      <c r="B47" s="34" t="s">
        <v>132</v>
      </c>
      <c r="C47" s="7">
        <v>40</v>
      </c>
      <c r="D47" s="1" t="s">
        <v>97</v>
      </c>
      <c r="E47" s="1">
        <v>3</v>
      </c>
      <c r="F47" s="1">
        <v>2</v>
      </c>
      <c r="G47" s="1">
        <v>21</v>
      </c>
      <c r="H47" s="1">
        <f t="shared" si="4"/>
        <v>120</v>
      </c>
      <c r="I47" s="1">
        <f t="shared" si="5"/>
        <v>80</v>
      </c>
      <c r="J47" s="1">
        <f t="shared" si="6"/>
        <v>840</v>
      </c>
    </row>
    <row r="48" spans="1:10" x14ac:dyDescent="0.3">
      <c r="A48" s="7">
        <v>94</v>
      </c>
      <c r="B48" s="34" t="s">
        <v>133</v>
      </c>
      <c r="C48" s="7">
        <v>40</v>
      </c>
      <c r="D48" s="1" t="s">
        <v>97</v>
      </c>
      <c r="E48" s="1">
        <v>3</v>
      </c>
      <c r="F48" s="1">
        <v>2</v>
      </c>
      <c r="G48" s="1">
        <v>14</v>
      </c>
      <c r="H48" s="1">
        <f t="shared" si="4"/>
        <v>120</v>
      </c>
      <c r="I48" s="1">
        <f t="shared" si="5"/>
        <v>80</v>
      </c>
      <c r="J48" s="1">
        <f t="shared" si="6"/>
        <v>560</v>
      </c>
    </row>
    <row r="49" spans="1:10" x14ac:dyDescent="0.3">
      <c r="A49" s="7">
        <v>95</v>
      </c>
      <c r="B49" s="34" t="s">
        <v>134</v>
      </c>
      <c r="C49" s="7">
        <v>40</v>
      </c>
      <c r="D49" s="1" t="s">
        <v>97</v>
      </c>
      <c r="E49" s="1">
        <v>3</v>
      </c>
      <c r="F49" s="1">
        <v>5</v>
      </c>
      <c r="G49" s="1">
        <v>14</v>
      </c>
      <c r="H49" s="1">
        <f t="shared" si="4"/>
        <v>120</v>
      </c>
      <c r="I49" s="1">
        <f t="shared" si="5"/>
        <v>200</v>
      </c>
      <c r="J49" s="1">
        <f t="shared" si="6"/>
        <v>560</v>
      </c>
    </row>
    <row r="50" spans="1:10" x14ac:dyDescent="0.3">
      <c r="A50" s="7">
        <v>96</v>
      </c>
      <c r="B50" s="34" t="s">
        <v>135</v>
      </c>
      <c r="C50" s="7">
        <v>40</v>
      </c>
      <c r="D50" s="1" t="s">
        <v>97</v>
      </c>
      <c r="E50" s="1">
        <v>3</v>
      </c>
      <c r="F50" s="1">
        <v>5</v>
      </c>
      <c r="G50" s="1">
        <v>56</v>
      </c>
      <c r="H50" s="1">
        <f t="shared" si="4"/>
        <v>120</v>
      </c>
      <c r="I50" s="1">
        <f t="shared" si="5"/>
        <v>200</v>
      </c>
      <c r="J50" s="1">
        <f t="shared" si="6"/>
        <v>2240</v>
      </c>
    </row>
    <row r="51" spans="1:10" x14ac:dyDescent="0.3">
      <c r="A51" s="7">
        <v>97</v>
      </c>
      <c r="B51" s="34" t="s">
        <v>136</v>
      </c>
      <c r="C51" s="7">
        <v>40</v>
      </c>
      <c r="D51" s="1" t="s">
        <v>97</v>
      </c>
      <c r="E51" s="1">
        <v>3</v>
      </c>
      <c r="F51" s="1">
        <v>5</v>
      </c>
      <c r="G51" s="1">
        <v>49</v>
      </c>
      <c r="H51" s="1">
        <f t="shared" si="4"/>
        <v>120</v>
      </c>
      <c r="I51" s="1">
        <f t="shared" si="5"/>
        <v>200</v>
      </c>
      <c r="J51" s="1">
        <f t="shared" si="6"/>
        <v>1960</v>
      </c>
    </row>
    <row r="52" spans="1:10" x14ac:dyDescent="0.3">
      <c r="A52" s="7">
        <v>98</v>
      </c>
      <c r="B52" s="34" t="s">
        <v>137</v>
      </c>
      <c r="C52" s="7">
        <v>40</v>
      </c>
      <c r="D52" s="1" t="s">
        <v>97</v>
      </c>
      <c r="E52" s="1">
        <v>3</v>
      </c>
      <c r="F52" s="1">
        <v>5</v>
      </c>
      <c r="G52" s="1">
        <v>42</v>
      </c>
      <c r="H52" s="1">
        <f t="shared" si="4"/>
        <v>120</v>
      </c>
      <c r="I52" s="1">
        <f t="shared" si="5"/>
        <v>200</v>
      </c>
      <c r="J52" s="1">
        <f t="shared" si="6"/>
        <v>1680</v>
      </c>
    </row>
    <row r="53" spans="1:10" x14ac:dyDescent="0.3">
      <c r="A53" s="7">
        <v>99</v>
      </c>
      <c r="B53" s="34" t="s">
        <v>138</v>
      </c>
      <c r="C53" s="7">
        <v>40</v>
      </c>
      <c r="D53" s="1" t="s">
        <v>97</v>
      </c>
      <c r="E53" s="1">
        <v>3</v>
      </c>
      <c r="F53" s="1">
        <v>5</v>
      </c>
      <c r="G53" s="1">
        <v>35</v>
      </c>
      <c r="H53" s="1">
        <f t="shared" si="4"/>
        <v>120</v>
      </c>
      <c r="I53" s="1">
        <f t="shared" si="5"/>
        <v>200</v>
      </c>
      <c r="J53" s="1">
        <f t="shared" si="6"/>
        <v>1400</v>
      </c>
    </row>
    <row r="54" spans="1:10" x14ac:dyDescent="0.3">
      <c r="A54" s="7">
        <v>100</v>
      </c>
      <c r="B54" s="34" t="s">
        <v>139</v>
      </c>
      <c r="C54" s="7">
        <v>40</v>
      </c>
      <c r="D54" s="1" t="s">
        <v>97</v>
      </c>
      <c r="E54" s="1">
        <v>3</v>
      </c>
      <c r="F54" s="1">
        <v>5</v>
      </c>
      <c r="G54" s="1">
        <v>28</v>
      </c>
      <c r="H54" s="1">
        <f t="shared" si="4"/>
        <v>120</v>
      </c>
      <c r="I54" s="1">
        <f t="shared" si="5"/>
        <v>200</v>
      </c>
      <c r="J54" s="1">
        <f t="shared" si="6"/>
        <v>1120</v>
      </c>
    </row>
    <row r="55" spans="1:10" x14ac:dyDescent="0.3">
      <c r="A55" s="7">
        <v>101</v>
      </c>
      <c r="B55" s="34" t="s">
        <v>140</v>
      </c>
      <c r="C55" s="7">
        <v>40</v>
      </c>
      <c r="D55" s="1" t="s">
        <v>97</v>
      </c>
      <c r="E55" s="1">
        <v>3</v>
      </c>
      <c r="F55" s="1">
        <v>5</v>
      </c>
      <c r="G55" s="1">
        <v>21</v>
      </c>
      <c r="H55" s="1">
        <f t="shared" si="4"/>
        <v>120</v>
      </c>
      <c r="I55" s="1">
        <f t="shared" si="5"/>
        <v>200</v>
      </c>
      <c r="J55" s="1">
        <f t="shared" si="6"/>
        <v>840</v>
      </c>
    </row>
    <row r="56" spans="1:10" x14ac:dyDescent="0.3">
      <c r="A56" s="7">
        <v>102</v>
      </c>
      <c r="B56" s="34" t="s">
        <v>141</v>
      </c>
      <c r="C56" s="7">
        <v>40</v>
      </c>
      <c r="D56" s="1" t="s">
        <v>97</v>
      </c>
      <c r="E56" s="1">
        <v>3</v>
      </c>
      <c r="F56" s="1">
        <v>2</v>
      </c>
      <c r="G56" s="1">
        <v>7</v>
      </c>
      <c r="H56" s="1">
        <f t="shared" si="4"/>
        <v>120</v>
      </c>
      <c r="I56" s="1">
        <f t="shared" si="5"/>
        <v>80</v>
      </c>
      <c r="J56" s="1">
        <f t="shared" si="6"/>
        <v>280</v>
      </c>
    </row>
    <row r="63" spans="1:10" x14ac:dyDescent="0.3">
      <c r="C63" s="2"/>
      <c r="D63" s="2"/>
      <c r="E63" s="2"/>
      <c r="F63" s="2"/>
      <c r="G63" s="2"/>
      <c r="H63" s="2"/>
      <c r="I63" s="2"/>
      <c r="J63" s="2"/>
    </row>
  </sheetData>
  <autoFilter ref="A3:J56" xr:uid="{00000000-0001-0000-0200-000000000000}">
    <sortState xmlns:xlrd2="http://schemas.microsoft.com/office/spreadsheetml/2017/richdata2" ref="A4:J56">
      <sortCondition ref="A3:A56"/>
    </sortState>
  </autoFilter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F50A8-9303-4B4A-A6E2-76006B10B17A}">
  <dimension ref="A2:R55"/>
  <sheetViews>
    <sheetView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SUM(C5:C48)</f>
        <v>5656</v>
      </c>
      <c r="D4" s="1" t="s">
        <v>339</v>
      </c>
      <c r="E4" s="1"/>
      <c r="F4" s="1"/>
      <c r="G4" s="1"/>
      <c r="H4" s="1">
        <f>SUM(H5:H48)</f>
        <v>30366</v>
      </c>
      <c r="I4" s="1">
        <f>SUM(I5:I48)</f>
        <v>-12</v>
      </c>
      <c r="J4" s="1">
        <f>SUM(J5:J48)</f>
        <v>235952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30366</v>
      </c>
      <c r="N5" s="73">
        <f>M5/$C$4</f>
        <v>5.3688118811881189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 t="shared" ref="H6:H48" si="0">E6*$C6</f>
        <v>60</v>
      </c>
      <c r="I6" s="1">
        <f t="shared" ref="I6:I48" si="1">F6*$C6</f>
        <v>0</v>
      </c>
      <c r="J6" s="1">
        <f t="shared" ref="J6:J48" si="2">G6*$C6</f>
        <v>80</v>
      </c>
      <c r="L6" s="72" t="s">
        <v>187</v>
      </c>
      <c r="M6" s="30">
        <f>I4</f>
        <v>-12</v>
      </c>
      <c r="N6" s="80">
        <f t="shared" ref="N6:N7" si="3">M6/$C$4</f>
        <v>-2.1216407355021216E-3</v>
      </c>
      <c r="O6" t="s">
        <v>319</v>
      </c>
    </row>
    <row r="7" spans="1:18" ht="15" thickBot="1" x14ac:dyDescent="0.35">
      <c r="A7" s="7">
        <v>21</v>
      </c>
      <c r="B7" s="45" t="s">
        <v>114</v>
      </c>
      <c r="C7" s="7">
        <v>21</v>
      </c>
      <c r="D7" s="1" t="s">
        <v>97</v>
      </c>
      <c r="E7" s="1">
        <v>6</v>
      </c>
      <c r="F7" s="1">
        <v>5</v>
      </c>
      <c r="G7" s="1">
        <v>56</v>
      </c>
      <c r="H7" s="1">
        <f t="shared" si="0"/>
        <v>126</v>
      </c>
      <c r="I7" s="1">
        <f t="shared" si="1"/>
        <v>105</v>
      </c>
      <c r="J7" s="1">
        <f t="shared" si="2"/>
        <v>1176</v>
      </c>
      <c r="L7" s="72" t="s">
        <v>188</v>
      </c>
      <c r="M7" s="30">
        <f>J4</f>
        <v>235952</v>
      </c>
      <c r="N7" s="79">
        <f t="shared" si="3"/>
        <v>41.717114568599719</v>
      </c>
      <c r="O7" s="81" t="s">
        <v>317</v>
      </c>
    </row>
    <row r="8" spans="1:18" x14ac:dyDescent="0.3">
      <c r="A8" s="7">
        <v>22</v>
      </c>
      <c r="B8" s="45" t="s">
        <v>115</v>
      </c>
      <c r="C8" s="7">
        <v>18</v>
      </c>
      <c r="D8" s="1" t="s">
        <v>97</v>
      </c>
      <c r="E8" s="1">
        <v>6</v>
      </c>
      <c r="F8" s="1">
        <v>-5</v>
      </c>
      <c r="G8" s="1">
        <v>49</v>
      </c>
      <c r="H8" s="1">
        <f t="shared" si="0"/>
        <v>108</v>
      </c>
      <c r="I8" s="1">
        <f t="shared" si="1"/>
        <v>-90</v>
      </c>
      <c r="J8" s="1">
        <f t="shared" si="2"/>
        <v>882</v>
      </c>
    </row>
    <row r="9" spans="1:18" ht="15" thickBot="1" x14ac:dyDescent="0.35">
      <c r="A9" s="7">
        <v>23</v>
      </c>
      <c r="B9" s="45" t="s">
        <v>116</v>
      </c>
      <c r="C9" s="7">
        <v>17</v>
      </c>
      <c r="D9" s="1" t="s">
        <v>97</v>
      </c>
      <c r="E9" s="1">
        <v>6</v>
      </c>
      <c r="F9" s="1">
        <v>5</v>
      </c>
      <c r="G9" s="1">
        <v>42</v>
      </c>
      <c r="H9" s="1">
        <f t="shared" si="0"/>
        <v>102</v>
      </c>
      <c r="I9" s="1">
        <f t="shared" si="1"/>
        <v>85</v>
      </c>
      <c r="J9" s="1">
        <f t="shared" si="2"/>
        <v>714</v>
      </c>
    </row>
    <row r="10" spans="1:18" x14ac:dyDescent="0.3">
      <c r="A10" s="7">
        <v>24</v>
      </c>
      <c r="B10" s="45" t="s">
        <v>117</v>
      </c>
      <c r="C10" s="7">
        <v>24</v>
      </c>
      <c r="D10" s="1" t="s">
        <v>97</v>
      </c>
      <c r="E10" s="1">
        <v>6</v>
      </c>
      <c r="F10" s="1">
        <v>-2</v>
      </c>
      <c r="G10" s="1">
        <v>49</v>
      </c>
      <c r="H10" s="1">
        <f t="shared" si="0"/>
        <v>144</v>
      </c>
      <c r="I10" s="1">
        <f t="shared" si="1"/>
        <v>-48</v>
      </c>
      <c r="J10" s="1">
        <f t="shared" si="2"/>
        <v>1176</v>
      </c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A11" s="7">
        <v>25</v>
      </c>
      <c r="B11" s="45" t="s">
        <v>118</v>
      </c>
      <c r="C11" s="7">
        <v>15</v>
      </c>
      <c r="D11" s="1" t="s">
        <v>97</v>
      </c>
      <c r="E11" s="1">
        <v>9</v>
      </c>
      <c r="F11" s="1">
        <v>-2</v>
      </c>
      <c r="G11" s="1">
        <v>49</v>
      </c>
      <c r="H11" s="1">
        <f t="shared" si="0"/>
        <v>135</v>
      </c>
      <c r="I11" s="1">
        <f t="shared" si="1"/>
        <v>-30</v>
      </c>
      <c r="J11" s="1">
        <f t="shared" si="2"/>
        <v>735</v>
      </c>
      <c r="L11" t="s">
        <v>162</v>
      </c>
      <c r="M11">
        <v>4</v>
      </c>
      <c r="N11" t="s">
        <v>153</v>
      </c>
      <c r="O11" s="70" t="s">
        <v>314</v>
      </c>
      <c r="P11" s="71">
        <f>C4</f>
        <v>5656</v>
      </c>
    </row>
    <row r="12" spans="1:18" ht="15" thickBot="1" x14ac:dyDescent="0.35">
      <c r="A12" s="7">
        <v>26</v>
      </c>
      <c r="B12" s="45" t="s">
        <v>119</v>
      </c>
      <c r="C12" s="7">
        <v>19</v>
      </c>
      <c r="D12" s="1" t="s">
        <v>97</v>
      </c>
      <c r="E12" s="1">
        <v>6</v>
      </c>
      <c r="F12" s="1">
        <v>-2</v>
      </c>
      <c r="G12" s="1">
        <v>42</v>
      </c>
      <c r="H12" s="1">
        <f t="shared" si="0"/>
        <v>114</v>
      </c>
      <c r="I12" s="1">
        <f t="shared" si="1"/>
        <v>-38</v>
      </c>
      <c r="J12" s="1">
        <f t="shared" si="2"/>
        <v>798</v>
      </c>
      <c r="L12" t="s">
        <v>323</v>
      </c>
      <c r="M12">
        <v>3</v>
      </c>
      <c r="N12" t="s">
        <v>153</v>
      </c>
      <c r="O12" s="74" t="s">
        <v>312</v>
      </c>
      <c r="P12" s="75">
        <f>N5</f>
        <v>5.3688118811881189</v>
      </c>
      <c r="Q12" t="s">
        <v>152</v>
      </c>
    </row>
    <row r="13" spans="1:18" x14ac:dyDescent="0.3">
      <c r="A13" s="7">
        <v>27</v>
      </c>
      <c r="B13" s="45" t="s">
        <v>120</v>
      </c>
      <c r="C13" s="7">
        <v>15</v>
      </c>
      <c r="D13" s="1" t="s">
        <v>97</v>
      </c>
      <c r="E13" s="1">
        <v>9</v>
      </c>
      <c r="F13" s="1">
        <v>2</v>
      </c>
      <c r="G13" s="1">
        <v>49</v>
      </c>
      <c r="H13" s="1">
        <f t="shared" si="0"/>
        <v>135</v>
      </c>
      <c r="I13" s="1">
        <f t="shared" si="1"/>
        <v>30</v>
      </c>
      <c r="J13" s="1">
        <f t="shared" si="2"/>
        <v>735</v>
      </c>
      <c r="L13" t="s">
        <v>156</v>
      </c>
      <c r="M13">
        <v>20</v>
      </c>
      <c r="N13" t="s">
        <v>151</v>
      </c>
      <c r="O13" t="s">
        <v>322</v>
      </c>
      <c r="P13">
        <v>3.95</v>
      </c>
      <c r="Q13" t="s">
        <v>336</v>
      </c>
      <c r="R13">
        <f>P11/200</f>
        <v>28.28</v>
      </c>
    </row>
    <row r="14" spans="1:18" x14ac:dyDescent="0.3">
      <c r="A14" s="7">
        <v>28</v>
      </c>
      <c r="B14" s="45" t="s">
        <v>121</v>
      </c>
      <c r="C14" s="7">
        <v>23</v>
      </c>
      <c r="D14" s="1" t="s">
        <v>97</v>
      </c>
      <c r="E14" s="1">
        <v>6</v>
      </c>
      <c r="F14" s="1">
        <v>-5</v>
      </c>
      <c r="G14" s="1">
        <v>56</v>
      </c>
      <c r="H14" s="1">
        <f t="shared" si="0"/>
        <v>138</v>
      </c>
      <c r="I14" s="1">
        <f t="shared" si="1"/>
        <v>-115</v>
      </c>
      <c r="J14" s="1">
        <f t="shared" si="2"/>
        <v>1288</v>
      </c>
      <c r="L14" t="s">
        <v>159</v>
      </c>
      <c r="M14">
        <v>6</v>
      </c>
      <c r="N14" t="s">
        <v>152</v>
      </c>
      <c r="O14" t="s">
        <v>327</v>
      </c>
      <c r="P14">
        <v>32</v>
      </c>
      <c r="Q14" t="s">
        <v>336</v>
      </c>
      <c r="R14">
        <f>P13</f>
        <v>3.95</v>
      </c>
    </row>
    <row r="15" spans="1:18" x14ac:dyDescent="0.3">
      <c r="A15" s="7">
        <v>29</v>
      </c>
      <c r="B15" s="45" t="s">
        <v>122</v>
      </c>
      <c r="C15" s="7">
        <v>18</v>
      </c>
      <c r="D15" s="1" t="s">
        <v>97</v>
      </c>
      <c r="E15" s="1">
        <v>6</v>
      </c>
      <c r="F15" s="1">
        <v>5</v>
      </c>
      <c r="G15" s="1">
        <v>49</v>
      </c>
      <c r="H15" s="1">
        <f t="shared" si="0"/>
        <v>108</v>
      </c>
      <c r="I15" s="1">
        <f t="shared" si="1"/>
        <v>90</v>
      </c>
      <c r="J15" s="1">
        <f t="shared" si="2"/>
        <v>882</v>
      </c>
      <c r="L15" t="s">
        <v>164</v>
      </c>
      <c r="M15">
        <v>38</v>
      </c>
      <c r="N15" t="s">
        <v>153</v>
      </c>
      <c r="O15" t="s">
        <v>330</v>
      </c>
      <c r="P15">
        <v>0.25</v>
      </c>
      <c r="Q15" t="s">
        <v>152</v>
      </c>
    </row>
    <row r="16" spans="1:18" x14ac:dyDescent="0.3">
      <c r="A16" s="7">
        <v>30</v>
      </c>
      <c r="B16" s="45" t="s">
        <v>123</v>
      </c>
      <c r="C16" s="7">
        <v>19</v>
      </c>
      <c r="D16" s="1" t="s">
        <v>97</v>
      </c>
      <c r="E16" s="1">
        <v>6</v>
      </c>
      <c r="F16" s="1">
        <v>-5</v>
      </c>
      <c r="G16" s="1">
        <v>42</v>
      </c>
      <c r="H16" s="1">
        <f t="shared" si="0"/>
        <v>114</v>
      </c>
      <c r="I16" s="1">
        <f t="shared" si="1"/>
        <v>-95</v>
      </c>
      <c r="J16" s="1">
        <f t="shared" si="2"/>
        <v>798</v>
      </c>
      <c r="L16" t="s">
        <v>165</v>
      </c>
      <c r="M16">
        <v>44</v>
      </c>
      <c r="N16" t="s">
        <v>152</v>
      </c>
    </row>
    <row r="17" spans="1:16" ht="15" thickBot="1" x14ac:dyDescent="0.35">
      <c r="A17" s="7">
        <v>31</v>
      </c>
      <c r="B17" s="45" t="s">
        <v>124</v>
      </c>
      <c r="C17" s="7">
        <v>22</v>
      </c>
      <c r="D17" s="1" t="s">
        <v>97</v>
      </c>
      <c r="E17" s="1">
        <v>6</v>
      </c>
      <c r="F17" s="1">
        <v>2</v>
      </c>
      <c r="G17" s="1">
        <v>49</v>
      </c>
      <c r="H17" s="1">
        <f t="shared" si="0"/>
        <v>132</v>
      </c>
      <c r="I17" s="1">
        <f t="shared" si="1"/>
        <v>44</v>
      </c>
      <c r="J17" s="1">
        <f t="shared" si="2"/>
        <v>1078</v>
      </c>
      <c r="L17" t="s">
        <v>320</v>
      </c>
      <c r="M17">
        <v>9.125</v>
      </c>
      <c r="N17" t="s">
        <v>152</v>
      </c>
      <c r="O17" t="s">
        <v>324</v>
      </c>
      <c r="P17">
        <f>P14*P15</f>
        <v>8</v>
      </c>
    </row>
    <row r="18" spans="1:16" ht="15" thickBot="1" x14ac:dyDescent="0.35">
      <c r="A18" s="7">
        <v>32</v>
      </c>
      <c r="B18" s="45" t="s">
        <v>125</v>
      </c>
      <c r="C18" s="7">
        <v>25</v>
      </c>
      <c r="D18" s="1" t="s">
        <v>97</v>
      </c>
      <c r="E18" s="1">
        <v>6</v>
      </c>
      <c r="F18" s="1">
        <v>2</v>
      </c>
      <c r="G18" s="1">
        <v>42</v>
      </c>
      <c r="H18" s="1">
        <f t="shared" si="0"/>
        <v>150</v>
      </c>
      <c r="I18" s="1">
        <f t="shared" si="1"/>
        <v>50</v>
      </c>
      <c r="J18" s="1">
        <f t="shared" si="2"/>
        <v>1050</v>
      </c>
      <c r="L18" t="s">
        <v>321</v>
      </c>
      <c r="M18">
        <f>M17-M14</f>
        <v>3.125</v>
      </c>
      <c r="N18" t="s">
        <v>152</v>
      </c>
      <c r="O18" s="76" t="s">
        <v>332</v>
      </c>
      <c r="P18" s="77">
        <f>P17-P12</f>
        <v>2.6311881188118811</v>
      </c>
    </row>
    <row r="19" spans="1:16" x14ac:dyDescent="0.3">
      <c r="A19" s="7">
        <v>73</v>
      </c>
      <c r="B19" s="34" t="s">
        <v>36</v>
      </c>
      <c r="C19" s="7">
        <v>40</v>
      </c>
      <c r="D19" s="1" t="s">
        <v>97</v>
      </c>
      <c r="E19" s="1">
        <v>3</v>
      </c>
      <c r="F19" s="1">
        <v>-5</v>
      </c>
      <c r="G19" s="1">
        <v>56</v>
      </c>
      <c r="H19" s="1">
        <f t="shared" si="0"/>
        <v>120</v>
      </c>
      <c r="I19" s="1">
        <f t="shared" si="1"/>
        <v>-200</v>
      </c>
      <c r="J19" s="1">
        <f t="shared" si="2"/>
        <v>2240</v>
      </c>
    </row>
    <row r="20" spans="1:16" x14ac:dyDescent="0.3">
      <c r="A20" s="7">
        <v>74</v>
      </c>
      <c r="B20" s="34" t="s">
        <v>37</v>
      </c>
      <c r="C20" s="7">
        <v>40</v>
      </c>
      <c r="D20" s="1" t="s">
        <v>97</v>
      </c>
      <c r="E20" s="1">
        <v>3</v>
      </c>
      <c r="F20" s="1">
        <v>-5</v>
      </c>
      <c r="G20" s="1">
        <v>49</v>
      </c>
      <c r="H20" s="1">
        <f t="shared" si="0"/>
        <v>120</v>
      </c>
      <c r="I20" s="1">
        <f t="shared" si="1"/>
        <v>-200</v>
      </c>
      <c r="J20" s="1">
        <f t="shared" si="2"/>
        <v>1960</v>
      </c>
    </row>
    <row r="21" spans="1:16" x14ac:dyDescent="0.3">
      <c r="A21" s="7">
        <v>75</v>
      </c>
      <c r="B21" s="34" t="s">
        <v>38</v>
      </c>
      <c r="C21" s="7">
        <v>40</v>
      </c>
      <c r="D21" s="1" t="s">
        <v>97</v>
      </c>
      <c r="E21" s="1">
        <v>3</v>
      </c>
      <c r="F21" s="1">
        <v>-5</v>
      </c>
      <c r="G21" s="1">
        <v>42</v>
      </c>
      <c r="H21" s="1">
        <f t="shared" si="0"/>
        <v>120</v>
      </c>
      <c r="I21" s="1">
        <f t="shared" si="1"/>
        <v>-200</v>
      </c>
      <c r="J21" s="1">
        <f t="shared" si="2"/>
        <v>1680</v>
      </c>
    </row>
    <row r="22" spans="1:16" x14ac:dyDescent="0.3">
      <c r="A22" s="7">
        <v>76</v>
      </c>
      <c r="B22" s="34" t="s">
        <v>39</v>
      </c>
      <c r="C22" s="7">
        <v>40</v>
      </c>
      <c r="D22" s="1" t="s">
        <v>97</v>
      </c>
      <c r="E22" s="1">
        <v>3</v>
      </c>
      <c r="F22" s="1">
        <v>-5</v>
      </c>
      <c r="G22" s="1">
        <v>35</v>
      </c>
      <c r="H22" s="1">
        <f t="shared" si="0"/>
        <v>120</v>
      </c>
      <c r="I22" s="1">
        <f t="shared" si="1"/>
        <v>-200</v>
      </c>
      <c r="J22" s="1">
        <f t="shared" si="2"/>
        <v>1400</v>
      </c>
    </row>
    <row r="23" spans="1:16" x14ac:dyDescent="0.3">
      <c r="A23" s="7">
        <v>77</v>
      </c>
      <c r="B23" s="34" t="s">
        <v>40</v>
      </c>
      <c r="C23" s="7">
        <v>40</v>
      </c>
      <c r="D23" s="1" t="s">
        <v>97</v>
      </c>
      <c r="E23" s="1">
        <v>3</v>
      </c>
      <c r="F23" s="1">
        <v>-5</v>
      </c>
      <c r="G23" s="1">
        <v>28</v>
      </c>
      <c r="H23" s="1">
        <f t="shared" si="0"/>
        <v>120</v>
      </c>
      <c r="I23" s="1">
        <f t="shared" si="1"/>
        <v>-200</v>
      </c>
      <c r="J23" s="1">
        <f t="shared" si="2"/>
        <v>1120</v>
      </c>
    </row>
    <row r="24" spans="1:16" x14ac:dyDescent="0.3">
      <c r="A24" s="7">
        <v>78</v>
      </c>
      <c r="B24" s="34" t="s">
        <v>41</v>
      </c>
      <c r="C24" s="7">
        <v>40</v>
      </c>
      <c r="D24" s="1" t="s">
        <v>97</v>
      </c>
      <c r="E24" s="1">
        <v>3</v>
      </c>
      <c r="F24" s="1">
        <v>-5</v>
      </c>
      <c r="G24" s="1">
        <v>21</v>
      </c>
      <c r="H24" s="1">
        <f t="shared" si="0"/>
        <v>120</v>
      </c>
      <c r="I24" s="1">
        <f t="shared" si="1"/>
        <v>-200</v>
      </c>
      <c r="J24" s="1">
        <f t="shared" si="2"/>
        <v>840</v>
      </c>
    </row>
    <row r="25" spans="1:16" x14ac:dyDescent="0.3">
      <c r="A25" s="7">
        <v>79</v>
      </c>
      <c r="B25" s="34" t="s">
        <v>42</v>
      </c>
      <c r="C25" s="7">
        <v>40</v>
      </c>
      <c r="D25" s="1" t="s">
        <v>97</v>
      </c>
      <c r="E25" s="1">
        <v>3</v>
      </c>
      <c r="F25" s="1">
        <v>-2</v>
      </c>
      <c r="G25" s="1">
        <v>7</v>
      </c>
      <c r="H25" s="1">
        <f t="shared" si="0"/>
        <v>120</v>
      </c>
      <c r="I25" s="1">
        <f t="shared" si="1"/>
        <v>-80</v>
      </c>
      <c r="J25" s="1">
        <f t="shared" si="2"/>
        <v>280</v>
      </c>
    </row>
    <row r="26" spans="1:16" x14ac:dyDescent="0.3">
      <c r="A26" s="7">
        <v>80</v>
      </c>
      <c r="B26" s="34" t="s">
        <v>43</v>
      </c>
      <c r="C26" s="7">
        <v>40</v>
      </c>
      <c r="D26" s="1" t="s">
        <v>97</v>
      </c>
      <c r="E26" s="1">
        <v>3</v>
      </c>
      <c r="F26" s="1">
        <v>-2</v>
      </c>
      <c r="G26" s="1">
        <v>56</v>
      </c>
      <c r="H26" s="1">
        <f t="shared" si="0"/>
        <v>120</v>
      </c>
      <c r="I26" s="1">
        <f t="shared" si="1"/>
        <v>-80</v>
      </c>
      <c r="J26" s="1">
        <f t="shared" si="2"/>
        <v>2240</v>
      </c>
    </row>
    <row r="27" spans="1:16" x14ac:dyDescent="0.3">
      <c r="A27" s="7">
        <v>81</v>
      </c>
      <c r="B27" s="34" t="s">
        <v>44</v>
      </c>
      <c r="C27" s="7">
        <v>40</v>
      </c>
      <c r="D27" s="1" t="s">
        <v>97</v>
      </c>
      <c r="E27" s="1">
        <v>3</v>
      </c>
      <c r="F27" s="1">
        <v>-2</v>
      </c>
      <c r="G27" s="1">
        <v>49</v>
      </c>
      <c r="H27" s="1">
        <f t="shared" si="0"/>
        <v>120</v>
      </c>
      <c r="I27" s="1">
        <f t="shared" si="1"/>
        <v>-80</v>
      </c>
      <c r="J27" s="1">
        <f t="shared" si="2"/>
        <v>1960</v>
      </c>
    </row>
    <row r="28" spans="1:16" x14ac:dyDescent="0.3">
      <c r="A28" s="7">
        <v>82</v>
      </c>
      <c r="B28" s="34" t="s">
        <v>45</v>
      </c>
      <c r="C28" s="7">
        <v>40</v>
      </c>
      <c r="D28" s="1" t="s">
        <v>97</v>
      </c>
      <c r="E28" s="1">
        <v>3</v>
      </c>
      <c r="F28" s="1">
        <v>-2</v>
      </c>
      <c r="G28" s="1">
        <v>42</v>
      </c>
      <c r="H28" s="1">
        <f t="shared" si="0"/>
        <v>120</v>
      </c>
      <c r="I28" s="1">
        <f t="shared" si="1"/>
        <v>-80</v>
      </c>
      <c r="J28" s="1">
        <f t="shared" si="2"/>
        <v>1680</v>
      </c>
    </row>
    <row r="29" spans="1:16" x14ac:dyDescent="0.3">
      <c r="A29" s="7">
        <v>83</v>
      </c>
      <c r="B29" s="34" t="s">
        <v>76</v>
      </c>
      <c r="C29" s="7">
        <v>40</v>
      </c>
      <c r="D29" s="1" t="s">
        <v>97</v>
      </c>
      <c r="E29" s="1">
        <v>3</v>
      </c>
      <c r="F29" s="1">
        <v>-2</v>
      </c>
      <c r="G29" s="1">
        <v>35</v>
      </c>
      <c r="H29" s="1">
        <f t="shared" si="0"/>
        <v>120</v>
      </c>
      <c r="I29" s="1">
        <f t="shared" si="1"/>
        <v>-80</v>
      </c>
      <c r="J29" s="1">
        <f t="shared" si="2"/>
        <v>1400</v>
      </c>
    </row>
    <row r="30" spans="1:16" x14ac:dyDescent="0.3">
      <c r="A30" s="7">
        <v>84</v>
      </c>
      <c r="B30" s="34" t="s">
        <v>77</v>
      </c>
      <c r="C30" s="7">
        <v>40</v>
      </c>
      <c r="D30" s="1" t="s">
        <v>97</v>
      </c>
      <c r="E30" s="1">
        <v>3</v>
      </c>
      <c r="F30" s="1">
        <v>-2</v>
      </c>
      <c r="G30" s="1">
        <v>28</v>
      </c>
      <c r="H30" s="1">
        <f t="shared" si="0"/>
        <v>120</v>
      </c>
      <c r="I30" s="1">
        <f t="shared" si="1"/>
        <v>-80</v>
      </c>
      <c r="J30" s="1">
        <f t="shared" si="2"/>
        <v>1120</v>
      </c>
    </row>
    <row r="31" spans="1:16" x14ac:dyDescent="0.3">
      <c r="A31" s="7">
        <v>85</v>
      </c>
      <c r="B31" s="34" t="s">
        <v>78</v>
      </c>
      <c r="C31" s="7">
        <v>40</v>
      </c>
      <c r="D31" s="1" t="s">
        <v>97</v>
      </c>
      <c r="E31" s="1">
        <v>3</v>
      </c>
      <c r="F31" s="1">
        <v>-2</v>
      </c>
      <c r="G31" s="1">
        <v>21</v>
      </c>
      <c r="H31" s="1">
        <f t="shared" si="0"/>
        <v>120</v>
      </c>
      <c r="I31" s="1">
        <f t="shared" si="1"/>
        <v>-80</v>
      </c>
      <c r="J31" s="1">
        <f t="shared" si="2"/>
        <v>840</v>
      </c>
    </row>
    <row r="32" spans="1:16" x14ac:dyDescent="0.3">
      <c r="A32" s="7">
        <v>86</v>
      </c>
      <c r="B32" s="34" t="s">
        <v>79</v>
      </c>
      <c r="C32" s="7">
        <v>40</v>
      </c>
      <c r="D32" s="1" t="s">
        <v>97</v>
      </c>
      <c r="E32" s="1">
        <v>3</v>
      </c>
      <c r="F32" s="1">
        <v>-2</v>
      </c>
      <c r="G32" s="1">
        <v>14</v>
      </c>
      <c r="H32" s="1">
        <f t="shared" si="0"/>
        <v>120</v>
      </c>
      <c r="I32" s="1">
        <f t="shared" si="1"/>
        <v>-80</v>
      </c>
      <c r="J32" s="1">
        <f t="shared" si="2"/>
        <v>560</v>
      </c>
    </row>
    <row r="33" spans="1:10" x14ac:dyDescent="0.3">
      <c r="A33" s="7">
        <v>87</v>
      </c>
      <c r="B33" s="34" t="s">
        <v>126</v>
      </c>
      <c r="C33" s="7">
        <v>40</v>
      </c>
      <c r="D33" s="1" t="s">
        <v>97</v>
      </c>
      <c r="E33" s="1">
        <v>3</v>
      </c>
      <c r="F33" s="1">
        <v>-5</v>
      </c>
      <c r="G33" s="1">
        <v>14</v>
      </c>
      <c r="H33" s="1">
        <f t="shared" si="0"/>
        <v>120</v>
      </c>
      <c r="I33" s="1">
        <f t="shared" si="1"/>
        <v>-200</v>
      </c>
      <c r="J33" s="1">
        <f t="shared" si="2"/>
        <v>560</v>
      </c>
    </row>
    <row r="34" spans="1:10" x14ac:dyDescent="0.3">
      <c r="A34" s="7">
        <v>88</v>
      </c>
      <c r="B34" s="34" t="s">
        <v>127</v>
      </c>
      <c r="C34" s="7">
        <v>40</v>
      </c>
      <c r="D34" s="1" t="s">
        <v>97</v>
      </c>
      <c r="E34" s="1">
        <v>3</v>
      </c>
      <c r="F34" s="1">
        <v>2</v>
      </c>
      <c r="G34" s="1">
        <v>56</v>
      </c>
      <c r="H34" s="1">
        <f t="shared" si="0"/>
        <v>120</v>
      </c>
      <c r="I34" s="1">
        <f t="shared" si="1"/>
        <v>80</v>
      </c>
      <c r="J34" s="1">
        <f t="shared" si="2"/>
        <v>2240</v>
      </c>
    </row>
    <row r="35" spans="1:10" x14ac:dyDescent="0.3">
      <c r="A35" s="7">
        <v>89</v>
      </c>
      <c r="B35" s="34" t="s">
        <v>128</v>
      </c>
      <c r="C35" s="7">
        <v>40</v>
      </c>
      <c r="D35" s="1" t="s">
        <v>97</v>
      </c>
      <c r="E35" s="1">
        <v>3</v>
      </c>
      <c r="F35" s="1">
        <v>2</v>
      </c>
      <c r="G35" s="1">
        <v>49</v>
      </c>
      <c r="H35" s="1">
        <f t="shared" si="0"/>
        <v>120</v>
      </c>
      <c r="I35" s="1">
        <f t="shared" si="1"/>
        <v>80</v>
      </c>
      <c r="J35" s="1">
        <f t="shared" si="2"/>
        <v>1960</v>
      </c>
    </row>
    <row r="36" spans="1:10" x14ac:dyDescent="0.3">
      <c r="A36" s="7">
        <v>90</v>
      </c>
      <c r="B36" s="34" t="s">
        <v>129</v>
      </c>
      <c r="C36" s="7">
        <v>40</v>
      </c>
      <c r="D36" s="1" t="s">
        <v>97</v>
      </c>
      <c r="E36" s="1">
        <v>3</v>
      </c>
      <c r="F36" s="1">
        <v>2</v>
      </c>
      <c r="G36" s="1">
        <v>42</v>
      </c>
      <c r="H36" s="1">
        <f t="shared" si="0"/>
        <v>120</v>
      </c>
      <c r="I36" s="1">
        <f t="shared" si="1"/>
        <v>80</v>
      </c>
      <c r="J36" s="1">
        <f t="shared" si="2"/>
        <v>1680</v>
      </c>
    </row>
    <row r="37" spans="1:10" x14ac:dyDescent="0.3">
      <c r="A37" s="7">
        <v>91</v>
      </c>
      <c r="B37" s="34" t="s">
        <v>130</v>
      </c>
      <c r="C37" s="7">
        <v>40</v>
      </c>
      <c r="D37" s="1" t="s">
        <v>97</v>
      </c>
      <c r="E37" s="1">
        <v>3</v>
      </c>
      <c r="F37" s="1">
        <v>2</v>
      </c>
      <c r="G37" s="1">
        <v>35</v>
      </c>
      <c r="H37" s="1">
        <f t="shared" si="0"/>
        <v>120</v>
      </c>
      <c r="I37" s="1">
        <f t="shared" si="1"/>
        <v>80</v>
      </c>
      <c r="J37" s="1">
        <f t="shared" si="2"/>
        <v>1400</v>
      </c>
    </row>
    <row r="38" spans="1:10" x14ac:dyDescent="0.3">
      <c r="A38" s="7">
        <v>92</v>
      </c>
      <c r="B38" s="34" t="s">
        <v>131</v>
      </c>
      <c r="C38" s="7">
        <v>40</v>
      </c>
      <c r="D38" s="1" t="s">
        <v>97</v>
      </c>
      <c r="E38" s="1">
        <v>3</v>
      </c>
      <c r="F38" s="1">
        <v>2</v>
      </c>
      <c r="G38" s="1">
        <v>28</v>
      </c>
      <c r="H38" s="1">
        <f t="shared" si="0"/>
        <v>120</v>
      </c>
      <c r="I38" s="1">
        <f t="shared" si="1"/>
        <v>80</v>
      </c>
      <c r="J38" s="1">
        <f t="shared" si="2"/>
        <v>1120</v>
      </c>
    </row>
    <row r="39" spans="1:10" x14ac:dyDescent="0.3">
      <c r="A39" s="7">
        <v>93</v>
      </c>
      <c r="B39" s="34" t="s">
        <v>132</v>
      </c>
      <c r="C39" s="7">
        <v>40</v>
      </c>
      <c r="D39" s="1" t="s">
        <v>97</v>
      </c>
      <c r="E39" s="1">
        <v>3</v>
      </c>
      <c r="F39" s="1">
        <v>2</v>
      </c>
      <c r="G39" s="1">
        <v>21</v>
      </c>
      <c r="H39" s="1">
        <f t="shared" si="0"/>
        <v>120</v>
      </c>
      <c r="I39" s="1">
        <f t="shared" si="1"/>
        <v>80</v>
      </c>
      <c r="J39" s="1">
        <f t="shared" si="2"/>
        <v>840</v>
      </c>
    </row>
    <row r="40" spans="1:10" x14ac:dyDescent="0.3">
      <c r="A40" s="7">
        <v>94</v>
      </c>
      <c r="B40" s="34" t="s">
        <v>133</v>
      </c>
      <c r="C40" s="7">
        <v>40</v>
      </c>
      <c r="D40" s="1" t="s">
        <v>97</v>
      </c>
      <c r="E40" s="1">
        <v>3</v>
      </c>
      <c r="F40" s="1">
        <v>2</v>
      </c>
      <c r="G40" s="1">
        <v>14</v>
      </c>
      <c r="H40" s="1">
        <f t="shared" si="0"/>
        <v>120</v>
      </c>
      <c r="I40" s="1">
        <f t="shared" si="1"/>
        <v>80</v>
      </c>
      <c r="J40" s="1">
        <f t="shared" si="2"/>
        <v>560</v>
      </c>
    </row>
    <row r="41" spans="1:10" x14ac:dyDescent="0.3">
      <c r="A41" s="7">
        <v>95</v>
      </c>
      <c r="B41" s="34" t="s">
        <v>134</v>
      </c>
      <c r="C41" s="7">
        <v>40</v>
      </c>
      <c r="D41" s="1" t="s">
        <v>97</v>
      </c>
      <c r="E41" s="1">
        <v>3</v>
      </c>
      <c r="F41" s="1">
        <v>5</v>
      </c>
      <c r="G41" s="1">
        <v>14</v>
      </c>
      <c r="H41" s="1">
        <f t="shared" si="0"/>
        <v>120</v>
      </c>
      <c r="I41" s="1">
        <f t="shared" si="1"/>
        <v>200</v>
      </c>
      <c r="J41" s="1">
        <f t="shared" si="2"/>
        <v>560</v>
      </c>
    </row>
    <row r="42" spans="1:10" x14ac:dyDescent="0.3">
      <c r="A42" s="7">
        <v>96</v>
      </c>
      <c r="B42" s="34" t="s">
        <v>135</v>
      </c>
      <c r="C42" s="7">
        <v>40</v>
      </c>
      <c r="D42" s="1" t="s">
        <v>97</v>
      </c>
      <c r="E42" s="1">
        <v>3</v>
      </c>
      <c r="F42" s="1">
        <v>5</v>
      </c>
      <c r="G42" s="1">
        <v>56</v>
      </c>
      <c r="H42" s="1">
        <f t="shared" si="0"/>
        <v>120</v>
      </c>
      <c r="I42" s="1">
        <f t="shared" si="1"/>
        <v>200</v>
      </c>
      <c r="J42" s="1">
        <f t="shared" si="2"/>
        <v>2240</v>
      </c>
    </row>
    <row r="43" spans="1:10" x14ac:dyDescent="0.3">
      <c r="A43" s="7">
        <v>97</v>
      </c>
      <c r="B43" s="34" t="s">
        <v>136</v>
      </c>
      <c r="C43" s="7">
        <v>40</v>
      </c>
      <c r="D43" s="1" t="s">
        <v>97</v>
      </c>
      <c r="E43" s="1">
        <v>3</v>
      </c>
      <c r="F43" s="1">
        <v>5</v>
      </c>
      <c r="G43" s="1">
        <v>49</v>
      </c>
      <c r="H43" s="1">
        <f t="shared" si="0"/>
        <v>120</v>
      </c>
      <c r="I43" s="1">
        <f t="shared" si="1"/>
        <v>200</v>
      </c>
      <c r="J43" s="1">
        <f t="shared" si="2"/>
        <v>1960</v>
      </c>
    </row>
    <row r="44" spans="1:10" x14ac:dyDescent="0.3">
      <c r="A44" s="7">
        <v>98</v>
      </c>
      <c r="B44" s="34" t="s">
        <v>137</v>
      </c>
      <c r="C44" s="7">
        <v>40</v>
      </c>
      <c r="D44" s="1" t="s">
        <v>97</v>
      </c>
      <c r="E44" s="1">
        <v>3</v>
      </c>
      <c r="F44" s="1">
        <v>5</v>
      </c>
      <c r="G44" s="1">
        <v>42</v>
      </c>
      <c r="H44" s="1">
        <f t="shared" si="0"/>
        <v>120</v>
      </c>
      <c r="I44" s="1">
        <f t="shared" si="1"/>
        <v>200</v>
      </c>
      <c r="J44" s="1">
        <f t="shared" si="2"/>
        <v>1680</v>
      </c>
    </row>
    <row r="45" spans="1:10" x14ac:dyDescent="0.3">
      <c r="A45" s="7">
        <v>99</v>
      </c>
      <c r="B45" s="34" t="s">
        <v>138</v>
      </c>
      <c r="C45" s="7">
        <v>40</v>
      </c>
      <c r="D45" s="1" t="s">
        <v>97</v>
      </c>
      <c r="E45" s="1">
        <v>3</v>
      </c>
      <c r="F45" s="1">
        <v>5</v>
      </c>
      <c r="G45" s="1">
        <v>35</v>
      </c>
      <c r="H45" s="1">
        <f t="shared" si="0"/>
        <v>120</v>
      </c>
      <c r="I45" s="1">
        <f t="shared" si="1"/>
        <v>200</v>
      </c>
      <c r="J45" s="1">
        <f t="shared" si="2"/>
        <v>1400</v>
      </c>
    </row>
    <row r="46" spans="1:10" x14ac:dyDescent="0.3">
      <c r="A46" s="7">
        <v>100</v>
      </c>
      <c r="B46" s="34" t="s">
        <v>139</v>
      </c>
      <c r="C46" s="7">
        <v>40</v>
      </c>
      <c r="D46" s="1" t="s">
        <v>97</v>
      </c>
      <c r="E46" s="1">
        <v>3</v>
      </c>
      <c r="F46" s="1">
        <v>5</v>
      </c>
      <c r="G46" s="1">
        <v>28</v>
      </c>
      <c r="H46" s="1">
        <f t="shared" si="0"/>
        <v>120</v>
      </c>
      <c r="I46" s="1">
        <f t="shared" si="1"/>
        <v>200</v>
      </c>
      <c r="J46" s="1">
        <f t="shared" si="2"/>
        <v>1120</v>
      </c>
    </row>
    <row r="47" spans="1:10" x14ac:dyDescent="0.3">
      <c r="A47" s="7">
        <v>101</v>
      </c>
      <c r="B47" s="34" t="s">
        <v>140</v>
      </c>
      <c r="C47" s="7">
        <v>40</v>
      </c>
      <c r="D47" s="1" t="s">
        <v>97</v>
      </c>
      <c r="E47" s="1">
        <v>3</v>
      </c>
      <c r="F47" s="1">
        <v>5</v>
      </c>
      <c r="G47" s="1">
        <v>21</v>
      </c>
      <c r="H47" s="1">
        <f t="shared" si="0"/>
        <v>120</v>
      </c>
      <c r="I47" s="1">
        <f t="shared" si="1"/>
        <v>200</v>
      </c>
      <c r="J47" s="1">
        <f t="shared" si="2"/>
        <v>840</v>
      </c>
    </row>
    <row r="48" spans="1:10" x14ac:dyDescent="0.3">
      <c r="A48" s="7">
        <v>102</v>
      </c>
      <c r="B48" s="34" t="s">
        <v>141</v>
      </c>
      <c r="C48" s="7">
        <v>40</v>
      </c>
      <c r="D48" s="1" t="s">
        <v>97</v>
      </c>
      <c r="E48" s="1">
        <v>3</v>
      </c>
      <c r="F48" s="1">
        <v>2</v>
      </c>
      <c r="G48" s="1">
        <v>7</v>
      </c>
      <c r="H48" s="1">
        <f t="shared" si="0"/>
        <v>120</v>
      </c>
      <c r="I48" s="1">
        <f t="shared" si="1"/>
        <v>80</v>
      </c>
      <c r="J48" s="1">
        <f t="shared" si="2"/>
        <v>280</v>
      </c>
    </row>
    <row r="55" spans="3:10" x14ac:dyDescent="0.3">
      <c r="C55" s="2"/>
      <c r="D55" s="2"/>
      <c r="E55" s="2"/>
      <c r="F55" s="2"/>
      <c r="G55" s="2"/>
      <c r="H55" s="2"/>
      <c r="I55" s="2"/>
      <c r="J55" s="2"/>
    </row>
  </sheetData>
  <autoFilter ref="A3:J48" xr:uid="{00000000-0001-0000-0200-000000000000}">
    <sortState xmlns:xlrd2="http://schemas.microsoft.com/office/spreadsheetml/2017/richdata2" ref="A4:J48">
      <sortCondition ref="A3:A48"/>
    </sortState>
  </autoFilter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72830-1FE1-4EEF-99F7-B3C6D6C37CA3}">
  <dimension ref="A2:R18"/>
  <sheetViews>
    <sheetView zoomScale="110" zoomScaleNormal="110" workbookViewId="0"/>
  </sheetViews>
  <sheetFormatPr baseColWidth="10" defaultColWidth="11.44140625" defaultRowHeight="14.4" x14ac:dyDescent="0.3"/>
  <cols>
    <col min="1" max="1" width="5.44140625" customWidth="1"/>
    <col min="2" max="2" width="13.88671875" customWidth="1"/>
    <col min="3" max="3" width="8.33203125" customWidth="1"/>
    <col min="4" max="4" width="10.6640625" customWidth="1"/>
    <col min="5" max="10" width="8.33203125" customWidth="1"/>
  </cols>
  <sheetData>
    <row r="2" spans="1:18" x14ac:dyDescent="0.3">
      <c r="E2" t="s">
        <v>186</v>
      </c>
      <c r="F2" t="s">
        <v>187</v>
      </c>
      <c r="G2" t="s">
        <v>188</v>
      </c>
      <c r="H2" t="s">
        <v>189</v>
      </c>
      <c r="I2" t="s">
        <v>190</v>
      </c>
      <c r="J2" t="s">
        <v>191</v>
      </c>
    </row>
    <row r="3" spans="1:18" x14ac:dyDescent="0.3">
      <c r="B3" s="1"/>
      <c r="C3" s="1" t="s">
        <v>0</v>
      </c>
      <c r="D3" s="1" t="s">
        <v>46</v>
      </c>
      <c r="E3" s="1" t="s">
        <v>5</v>
      </c>
      <c r="F3" s="1" t="s">
        <v>3</v>
      </c>
      <c r="G3" s="1" t="s">
        <v>4</v>
      </c>
      <c r="H3" s="1" t="s">
        <v>7</v>
      </c>
      <c r="I3" s="1" t="s">
        <v>2</v>
      </c>
      <c r="J3" s="1" t="s">
        <v>6</v>
      </c>
    </row>
    <row r="4" spans="1:18" ht="15" thickBot="1" x14ac:dyDescent="0.35">
      <c r="A4" s="30"/>
      <c r="B4" s="8" t="s">
        <v>163</v>
      </c>
      <c r="C4" s="1">
        <f>SUM(C5:C6)</f>
        <v>4220</v>
      </c>
      <c r="D4" s="1" t="s">
        <v>340</v>
      </c>
      <c r="E4" s="1"/>
      <c r="F4" s="1"/>
      <c r="G4" s="1"/>
      <c r="H4" s="1">
        <f>SUM(H5:H6)</f>
        <v>25260</v>
      </c>
      <c r="I4" s="1">
        <f>SUM(I5:I6)</f>
        <v>0</v>
      </c>
      <c r="J4" s="1">
        <f>SUM(J5:J6)</f>
        <v>184880</v>
      </c>
      <c r="M4" t="s">
        <v>315</v>
      </c>
      <c r="N4" t="s">
        <v>316</v>
      </c>
    </row>
    <row r="5" spans="1:18" ht="15" thickBot="1" x14ac:dyDescent="0.35">
      <c r="A5" s="30"/>
      <c r="B5" s="1" t="s">
        <v>1</v>
      </c>
      <c r="C5" s="1">
        <v>4200</v>
      </c>
      <c r="D5" s="1"/>
      <c r="E5" s="1">
        <v>6</v>
      </c>
      <c r="F5" s="1">
        <v>0</v>
      </c>
      <c r="G5" s="1">
        <v>44</v>
      </c>
      <c r="H5" s="1">
        <f>E5*C5</f>
        <v>25200</v>
      </c>
      <c r="I5" s="1"/>
      <c r="J5" s="1">
        <f>G5*C5</f>
        <v>184800</v>
      </c>
      <c r="L5" s="72" t="s">
        <v>186</v>
      </c>
      <c r="M5" s="30">
        <f>H4</f>
        <v>25260</v>
      </c>
      <c r="N5" s="73">
        <f>M5/$C$4</f>
        <v>5.9857819905213274</v>
      </c>
      <c r="O5" t="s">
        <v>318</v>
      </c>
    </row>
    <row r="6" spans="1:18" ht="15" thickBot="1" x14ac:dyDescent="0.35">
      <c r="A6" s="30"/>
      <c r="B6" s="1" t="s">
        <v>155</v>
      </c>
      <c r="C6" s="7">
        <f>20</f>
        <v>20</v>
      </c>
      <c r="D6" s="1"/>
      <c r="E6" s="1">
        <v>3</v>
      </c>
      <c r="F6" s="1">
        <v>0</v>
      </c>
      <c r="G6" s="1">
        <v>4</v>
      </c>
      <c r="H6" s="1">
        <f>E6*$C6</f>
        <v>60</v>
      </c>
      <c r="I6" s="1">
        <f>F6*$C6</f>
        <v>0</v>
      </c>
      <c r="J6" s="1">
        <f>G6*$C6</f>
        <v>80</v>
      </c>
      <c r="L6" s="72" t="s">
        <v>187</v>
      </c>
      <c r="M6" s="30">
        <f>I4</f>
        <v>0</v>
      </c>
      <c r="N6" s="80">
        <f t="shared" ref="N6:N7" si="0">M6/$C$4</f>
        <v>0</v>
      </c>
      <c r="O6" t="s">
        <v>319</v>
      </c>
    </row>
    <row r="7" spans="1:18" ht="15" thickBot="1" x14ac:dyDescent="0.35">
      <c r="L7" s="72" t="s">
        <v>188</v>
      </c>
      <c r="M7" s="30">
        <f>J4</f>
        <v>184880</v>
      </c>
      <c r="N7" s="78">
        <f t="shared" si="0"/>
        <v>43.810426540284361</v>
      </c>
      <c r="O7" s="82" t="s">
        <v>317</v>
      </c>
    </row>
    <row r="9" spans="1:18" ht="15" thickBot="1" x14ac:dyDescent="0.35"/>
    <row r="10" spans="1:18" x14ac:dyDescent="0.3">
      <c r="L10" t="s">
        <v>161</v>
      </c>
      <c r="M10">
        <v>2</v>
      </c>
      <c r="N10" t="s">
        <v>153</v>
      </c>
      <c r="O10" s="68" t="s">
        <v>313</v>
      </c>
      <c r="P10" s="69">
        <v>4200</v>
      </c>
    </row>
    <row r="11" spans="1:18" ht="15" thickBot="1" x14ac:dyDescent="0.35">
      <c r="L11" t="s">
        <v>162</v>
      </c>
      <c r="M11">
        <v>4</v>
      </c>
      <c r="N11" t="s">
        <v>153</v>
      </c>
      <c r="O11" s="70" t="s">
        <v>314</v>
      </c>
      <c r="P11" s="71">
        <f>C4</f>
        <v>4220</v>
      </c>
    </row>
    <row r="12" spans="1:18" ht="15" thickBot="1" x14ac:dyDescent="0.35">
      <c r="L12" t="s">
        <v>323</v>
      </c>
      <c r="M12">
        <v>3</v>
      </c>
      <c r="N12" t="s">
        <v>153</v>
      </c>
      <c r="O12" s="74" t="s">
        <v>312</v>
      </c>
      <c r="P12" s="75">
        <f>N5</f>
        <v>5.9857819905213274</v>
      </c>
      <c r="Q12" t="s">
        <v>152</v>
      </c>
    </row>
    <row r="13" spans="1:18" x14ac:dyDescent="0.3">
      <c r="C13" s="2"/>
      <c r="D13" s="2"/>
      <c r="E13" s="2"/>
      <c r="F13" s="2"/>
      <c r="G13" s="2"/>
      <c r="H13" s="2"/>
      <c r="I13" s="2"/>
      <c r="J13" s="2"/>
      <c r="L13" t="s">
        <v>156</v>
      </c>
      <c r="M13">
        <v>20</v>
      </c>
      <c r="N13" t="s">
        <v>151</v>
      </c>
      <c r="O13" t="s">
        <v>322</v>
      </c>
      <c r="P13">
        <v>3</v>
      </c>
      <c r="Q13" t="s">
        <v>336</v>
      </c>
      <c r="R13">
        <f>P11/200</f>
        <v>21.1</v>
      </c>
    </row>
    <row r="14" spans="1:18" x14ac:dyDescent="0.3">
      <c r="L14" t="s">
        <v>159</v>
      </c>
      <c r="M14">
        <v>6</v>
      </c>
      <c r="N14" t="s">
        <v>152</v>
      </c>
      <c r="O14" t="s">
        <v>327</v>
      </c>
      <c r="P14">
        <v>36.5</v>
      </c>
      <c r="Q14" t="s">
        <v>336</v>
      </c>
      <c r="R14">
        <f>P13</f>
        <v>3</v>
      </c>
    </row>
    <row r="15" spans="1:18" x14ac:dyDescent="0.3">
      <c r="L15" t="s">
        <v>164</v>
      </c>
      <c r="M15">
        <v>38</v>
      </c>
      <c r="N15" t="s">
        <v>153</v>
      </c>
      <c r="O15" t="s">
        <v>330</v>
      </c>
      <c r="P15">
        <v>0.25</v>
      </c>
      <c r="Q15" t="s">
        <v>152</v>
      </c>
    </row>
    <row r="16" spans="1:18" x14ac:dyDescent="0.3">
      <c r="L16" t="s">
        <v>165</v>
      </c>
      <c r="M16">
        <v>44</v>
      </c>
      <c r="N16" t="s">
        <v>152</v>
      </c>
    </row>
    <row r="17" spans="12:16" ht="15" thickBot="1" x14ac:dyDescent="0.35">
      <c r="L17" t="s">
        <v>320</v>
      </c>
      <c r="M17">
        <v>9.125</v>
      </c>
      <c r="N17" t="s">
        <v>152</v>
      </c>
      <c r="O17" t="s">
        <v>324</v>
      </c>
      <c r="P17">
        <f>P14*P15</f>
        <v>9.125</v>
      </c>
    </row>
    <row r="18" spans="12:16" ht="15" thickBot="1" x14ac:dyDescent="0.35">
      <c r="L18" t="s">
        <v>321</v>
      </c>
      <c r="M18">
        <f>M17-M14</f>
        <v>3.125</v>
      </c>
      <c r="N18" t="s">
        <v>152</v>
      </c>
      <c r="O18" s="76" t="s">
        <v>333</v>
      </c>
      <c r="P18" s="77">
        <f>P17-P12</f>
        <v>3.1392180094786726</v>
      </c>
    </row>
  </sheetData>
  <autoFilter ref="A3:J6" xr:uid="{00000000-0001-0000-0200-000000000000}">
    <sortState xmlns:xlrd2="http://schemas.microsoft.com/office/spreadsheetml/2017/richdata2" ref="A4:J6">
      <sortCondition ref="A3:A6"/>
    </sortState>
  </autoFilter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L57"/>
  <sheetViews>
    <sheetView topLeftCell="A13"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55" t="s">
        <v>300</v>
      </c>
      <c r="D12" s="55" t="s">
        <v>193</v>
      </c>
      <c r="E12" s="56" t="s">
        <v>194</v>
      </c>
      <c r="F12" s="55" t="s">
        <v>304</v>
      </c>
      <c r="G12" s="44" t="s">
        <v>309</v>
      </c>
      <c r="H12" s="44" t="s">
        <v>311</v>
      </c>
      <c r="I12" s="64" t="s">
        <v>284</v>
      </c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57" t="s">
        <v>301</v>
      </c>
      <c r="D13" s="57" t="s">
        <v>195</v>
      </c>
      <c r="E13" s="58" t="s">
        <v>196</v>
      </c>
      <c r="F13" s="57" t="s">
        <v>305</v>
      </c>
      <c r="G13" s="41" t="s">
        <v>293</v>
      </c>
      <c r="H13" s="65" t="s">
        <v>295</v>
      </c>
      <c r="I13" s="65" t="s">
        <v>297</v>
      </c>
      <c r="J13" s="14"/>
      <c r="K13" s="4">
        <v>-2</v>
      </c>
    </row>
    <row r="14" spans="2:12" ht="15.6" thickTop="1" thickBot="1" x14ac:dyDescent="0.35">
      <c r="B14" s="2" t="s">
        <v>68</v>
      </c>
      <c r="C14" s="57" t="s">
        <v>302</v>
      </c>
      <c r="D14" s="57" t="s">
        <v>197</v>
      </c>
      <c r="E14" s="58" t="s">
        <v>198</v>
      </c>
      <c r="F14" s="57" t="s">
        <v>306</v>
      </c>
      <c r="G14" s="41" t="s">
        <v>294</v>
      </c>
      <c r="H14" s="65" t="s">
        <v>296</v>
      </c>
      <c r="I14" s="65" t="s">
        <v>298</v>
      </c>
      <c r="J14" s="14"/>
      <c r="K14" s="4">
        <v>2</v>
      </c>
    </row>
    <row r="15" spans="2:12" ht="15" thickTop="1" x14ac:dyDescent="0.3">
      <c r="B15" s="2" t="s">
        <v>69</v>
      </c>
      <c r="C15" s="59" t="s">
        <v>303</v>
      </c>
      <c r="D15" s="59" t="s">
        <v>199</v>
      </c>
      <c r="E15" s="60" t="s">
        <v>253</v>
      </c>
      <c r="F15" s="59" t="s">
        <v>307</v>
      </c>
      <c r="G15" s="42" t="s">
        <v>308</v>
      </c>
      <c r="H15" s="42" t="s">
        <v>310</v>
      </c>
      <c r="I15" s="66" t="s">
        <v>299</v>
      </c>
      <c r="J15" s="14"/>
      <c r="K15" s="4">
        <v>5</v>
      </c>
    </row>
    <row r="16" spans="2:12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44" t="s">
        <v>277</v>
      </c>
      <c r="D20" s="55" t="s">
        <v>200</v>
      </c>
      <c r="E20" s="56" t="s">
        <v>201</v>
      </c>
      <c r="F20" s="44" t="s">
        <v>288</v>
      </c>
      <c r="G20" s="44" t="s">
        <v>290</v>
      </c>
      <c r="H20" s="44" t="s">
        <v>275</v>
      </c>
      <c r="I20" s="64" t="s">
        <v>279</v>
      </c>
      <c r="J20" s="51" t="s">
        <v>251</v>
      </c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41" t="s">
        <v>276</v>
      </c>
      <c r="D21" s="57" t="s">
        <v>202</v>
      </c>
      <c r="E21" s="58" t="s">
        <v>203</v>
      </c>
      <c r="F21" s="41" t="s">
        <v>272</v>
      </c>
      <c r="G21" s="41" t="s">
        <v>286</v>
      </c>
      <c r="H21" s="65" t="s">
        <v>281</v>
      </c>
      <c r="I21" s="65" t="s">
        <v>283</v>
      </c>
      <c r="J21" s="52" t="s">
        <v>249</v>
      </c>
      <c r="K21" s="4">
        <v>-2</v>
      </c>
    </row>
    <row r="22" spans="2:12" ht="15.6" thickTop="1" thickBot="1" x14ac:dyDescent="0.35">
      <c r="B22" s="2" t="s">
        <v>68</v>
      </c>
      <c r="C22" s="41" t="s">
        <v>274</v>
      </c>
      <c r="D22" s="57" t="s">
        <v>204</v>
      </c>
      <c r="E22" s="58" t="s">
        <v>205</v>
      </c>
      <c r="F22" s="41" t="s">
        <v>273</v>
      </c>
      <c r="G22" s="41" t="s">
        <v>287</v>
      </c>
      <c r="H22" s="65" t="s">
        <v>282</v>
      </c>
      <c r="I22" s="65" t="s">
        <v>285</v>
      </c>
      <c r="J22" s="52" t="s">
        <v>250</v>
      </c>
      <c r="K22" s="4">
        <v>2</v>
      </c>
    </row>
    <row r="23" spans="2:12" ht="15.6" thickTop="1" thickBot="1" x14ac:dyDescent="0.35">
      <c r="B23" s="2" t="s">
        <v>69</v>
      </c>
      <c r="C23" s="42" t="s">
        <v>278</v>
      </c>
      <c r="D23" s="59" t="s">
        <v>206</v>
      </c>
      <c r="E23" s="60" t="s">
        <v>192</v>
      </c>
      <c r="F23" s="42" t="s">
        <v>289</v>
      </c>
      <c r="G23" s="44" t="s">
        <v>291</v>
      </c>
      <c r="H23" s="42" t="s">
        <v>292</v>
      </c>
      <c r="I23" s="66" t="s">
        <v>280</v>
      </c>
      <c r="J23" s="53" t="s">
        <v>252</v>
      </c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48" t="s">
        <v>258</v>
      </c>
      <c r="D29" s="41" t="s">
        <v>237</v>
      </c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49" t="s">
        <v>259</v>
      </c>
      <c r="D30" s="41" t="s">
        <v>244</v>
      </c>
      <c r="E30" s="9"/>
      <c r="F30" s="9"/>
      <c r="G30" s="9"/>
      <c r="H30" s="9"/>
      <c r="I30" s="9"/>
      <c r="J30" s="13"/>
      <c r="K30" s="4">
        <v>2</v>
      </c>
    </row>
    <row r="31" spans="2:12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 t="s">
        <v>245</v>
      </c>
      <c r="D36" s="44" t="s">
        <v>240</v>
      </c>
      <c r="E36" s="44" t="s">
        <v>247</v>
      </c>
      <c r="F36" s="48" t="s">
        <v>264</v>
      </c>
      <c r="G36" s="48" t="s">
        <v>269</v>
      </c>
      <c r="H36" s="62" t="s">
        <v>257</v>
      </c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46" t="s">
        <v>254</v>
      </c>
      <c r="D37" s="41" t="s">
        <v>242</v>
      </c>
      <c r="E37" s="41" t="s">
        <v>243</v>
      </c>
      <c r="F37" s="47" t="s">
        <v>261</v>
      </c>
      <c r="G37" s="47" t="s">
        <v>262</v>
      </c>
      <c r="H37" s="47" t="s">
        <v>267</v>
      </c>
      <c r="I37" s="47" t="s">
        <v>271</v>
      </c>
      <c r="J37" s="13"/>
      <c r="K37" s="4">
        <v>-2</v>
      </c>
    </row>
    <row r="38" spans="2:12" ht="15.6" thickTop="1" thickBot="1" x14ac:dyDescent="0.35">
      <c r="B38" s="2" t="s">
        <v>68</v>
      </c>
      <c r="C38" s="46" t="s">
        <v>255</v>
      </c>
      <c r="D38" s="41" t="s">
        <v>248</v>
      </c>
      <c r="E38" s="41" t="s">
        <v>238</v>
      </c>
      <c r="F38" s="47" t="s">
        <v>260</v>
      </c>
      <c r="G38" s="47" t="s">
        <v>263</v>
      </c>
      <c r="H38" s="47" t="s">
        <v>268</v>
      </c>
      <c r="I38" s="47" t="s">
        <v>265</v>
      </c>
      <c r="J38" s="14"/>
      <c r="K38" s="4">
        <v>2</v>
      </c>
    </row>
    <row r="39" spans="2:12" ht="15.6" thickTop="1" thickBot="1" x14ac:dyDescent="0.35">
      <c r="B39" s="2" t="s">
        <v>69</v>
      </c>
      <c r="C39" s="43" t="s">
        <v>239</v>
      </c>
      <c r="D39" s="42" t="s">
        <v>246</v>
      </c>
      <c r="E39" s="42" t="s">
        <v>241</v>
      </c>
      <c r="F39" s="49" t="s">
        <v>266</v>
      </c>
      <c r="G39" s="49" t="s">
        <v>270</v>
      </c>
      <c r="H39" s="63" t="s">
        <v>256</v>
      </c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 t="s">
        <v>207</v>
      </c>
      <c r="D44" s="36" t="s">
        <v>208</v>
      </c>
      <c r="E44" s="35" t="s">
        <v>209</v>
      </c>
      <c r="F44" s="36" t="s">
        <v>210</v>
      </c>
      <c r="G44" s="35" t="s">
        <v>211</v>
      </c>
      <c r="H44" s="36" t="s">
        <v>212</v>
      </c>
      <c r="I44" s="37" t="s">
        <v>223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7" t="s">
        <v>214</v>
      </c>
      <c r="D45" s="38" t="s">
        <v>215</v>
      </c>
      <c r="E45" s="37" t="s">
        <v>218</v>
      </c>
      <c r="F45" s="38" t="s">
        <v>219</v>
      </c>
      <c r="G45" s="37" t="s">
        <v>220</v>
      </c>
      <c r="H45" s="38" t="s">
        <v>221</v>
      </c>
      <c r="I45" s="37" t="s">
        <v>222</v>
      </c>
      <c r="J45" s="35" t="s">
        <v>213</v>
      </c>
      <c r="K45" s="4">
        <v>-2</v>
      </c>
    </row>
    <row r="46" spans="2:12" ht="15.6" thickTop="1" thickBot="1" x14ac:dyDescent="0.35">
      <c r="B46" s="2" t="s">
        <v>68</v>
      </c>
      <c r="C46" s="37" t="s">
        <v>216</v>
      </c>
      <c r="D46" s="38" t="s">
        <v>217</v>
      </c>
      <c r="E46" s="37" t="s">
        <v>224</v>
      </c>
      <c r="F46" s="38" t="s">
        <v>225</v>
      </c>
      <c r="G46" s="37" t="s">
        <v>226</v>
      </c>
      <c r="H46" s="38" t="s">
        <v>227</v>
      </c>
      <c r="I46" s="37" t="s">
        <v>228</v>
      </c>
      <c r="J46" s="39" t="s">
        <v>236</v>
      </c>
      <c r="K46" s="4">
        <v>2</v>
      </c>
    </row>
    <row r="47" spans="2:12" ht="15.6" thickTop="1" thickBot="1" x14ac:dyDescent="0.35">
      <c r="B47" s="2" t="s">
        <v>69</v>
      </c>
      <c r="C47" s="39" t="s">
        <v>230</v>
      </c>
      <c r="D47" s="40" t="s">
        <v>231</v>
      </c>
      <c r="E47" s="39" t="s">
        <v>232</v>
      </c>
      <c r="F47" s="40" t="s">
        <v>233</v>
      </c>
      <c r="G47" s="39" t="s">
        <v>234</v>
      </c>
      <c r="H47" s="40" t="s">
        <v>235</v>
      </c>
      <c r="I47" s="37" t="s">
        <v>229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honeticPr fontId="2" type="noConversion"/>
  <pageMargins left="0.7" right="0.7" top="0.75" bottom="0.75" header="0.3" footer="0.3"/>
  <pageSetup scale="75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2585-53FE-4945-9A08-4A5C2F00A79A}">
  <dimension ref="B2:L57"/>
  <sheetViews>
    <sheetView topLeftCell="A13"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55" t="s">
        <v>193</v>
      </c>
      <c r="E12" s="56" t="s">
        <v>194</v>
      </c>
      <c r="F12" s="10"/>
      <c r="G12" s="10"/>
      <c r="H12" s="10"/>
      <c r="I12" s="10"/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57" t="s">
        <v>195</v>
      </c>
      <c r="E13" s="58" t="s">
        <v>196</v>
      </c>
      <c r="F13" s="17"/>
      <c r="G13" s="41" t="s">
        <v>293</v>
      </c>
      <c r="H13" s="10"/>
      <c r="I13" s="10"/>
      <c r="J13" s="14"/>
      <c r="K13" s="4">
        <v>-2</v>
      </c>
    </row>
    <row r="14" spans="2:12" ht="15.6" thickTop="1" thickBot="1" x14ac:dyDescent="0.35">
      <c r="B14" s="2" t="s">
        <v>68</v>
      </c>
      <c r="C14" s="17"/>
      <c r="D14" s="57" t="s">
        <v>197</v>
      </c>
      <c r="E14" s="58" t="s">
        <v>198</v>
      </c>
      <c r="F14" s="17"/>
      <c r="G14" s="41" t="s">
        <v>294</v>
      </c>
      <c r="H14" s="10"/>
      <c r="I14" s="10"/>
      <c r="J14" s="14"/>
      <c r="K14" s="4">
        <v>2</v>
      </c>
    </row>
    <row r="15" spans="2:12" ht="15.6" thickTop="1" thickBot="1" x14ac:dyDescent="0.35">
      <c r="B15" s="2" t="s">
        <v>69</v>
      </c>
      <c r="C15" s="18"/>
      <c r="D15" s="59" t="s">
        <v>199</v>
      </c>
      <c r="E15" s="60" t="s">
        <v>253</v>
      </c>
      <c r="F15" s="17"/>
      <c r="G15" s="17"/>
      <c r="H15" s="10"/>
      <c r="I15" s="10"/>
      <c r="J15" s="14"/>
      <c r="K15" s="4">
        <v>5</v>
      </c>
    </row>
    <row r="16" spans="2:12" ht="15" thickTop="1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44" t="s">
        <v>277</v>
      </c>
      <c r="D20" s="55" t="s">
        <v>200</v>
      </c>
      <c r="E20" s="56" t="s">
        <v>201</v>
      </c>
      <c r="F20" s="44" t="s">
        <v>288</v>
      </c>
      <c r="G20" s="44" t="s">
        <v>290</v>
      </c>
      <c r="H20" s="44" t="s">
        <v>275</v>
      </c>
      <c r="I20" s="64" t="s">
        <v>279</v>
      </c>
      <c r="J20" s="51" t="s">
        <v>251</v>
      </c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41" t="s">
        <v>276</v>
      </c>
      <c r="D21" s="57" t="s">
        <v>202</v>
      </c>
      <c r="E21" s="58" t="s">
        <v>203</v>
      </c>
      <c r="F21" s="41" t="s">
        <v>272</v>
      </c>
      <c r="G21" s="41" t="s">
        <v>286</v>
      </c>
      <c r="H21" s="65" t="s">
        <v>281</v>
      </c>
      <c r="I21" s="65" t="s">
        <v>283</v>
      </c>
      <c r="J21" s="52" t="s">
        <v>249</v>
      </c>
      <c r="K21" s="4">
        <v>-2</v>
      </c>
    </row>
    <row r="22" spans="2:12" ht="15.6" thickTop="1" thickBot="1" x14ac:dyDescent="0.35">
      <c r="B22" s="2" t="s">
        <v>68</v>
      </c>
      <c r="C22" s="41" t="s">
        <v>274</v>
      </c>
      <c r="D22" s="57" t="s">
        <v>204</v>
      </c>
      <c r="E22" s="58" t="s">
        <v>205</v>
      </c>
      <c r="F22" s="41" t="s">
        <v>273</v>
      </c>
      <c r="G22" s="41" t="s">
        <v>287</v>
      </c>
      <c r="H22" s="65" t="s">
        <v>282</v>
      </c>
      <c r="I22" s="65" t="s">
        <v>285</v>
      </c>
      <c r="J22" s="52" t="s">
        <v>250</v>
      </c>
      <c r="K22" s="4">
        <v>2</v>
      </c>
    </row>
    <row r="23" spans="2:12" ht="15.6" thickTop="1" thickBot="1" x14ac:dyDescent="0.35">
      <c r="B23" s="2" t="s">
        <v>69</v>
      </c>
      <c r="C23" s="42" t="s">
        <v>278</v>
      </c>
      <c r="D23" s="59" t="s">
        <v>206</v>
      </c>
      <c r="E23" s="60" t="s">
        <v>192</v>
      </c>
      <c r="F23" s="42" t="s">
        <v>289</v>
      </c>
      <c r="G23" s="44" t="s">
        <v>291</v>
      </c>
      <c r="H23" s="42" t="s">
        <v>292</v>
      </c>
      <c r="I23" s="66" t="s">
        <v>280</v>
      </c>
      <c r="J23" s="53" t="s">
        <v>252</v>
      </c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48" t="s">
        <v>258</v>
      </c>
      <c r="D29" s="41" t="s">
        <v>237</v>
      </c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49" t="s">
        <v>259</v>
      </c>
      <c r="D30" s="41" t="s">
        <v>244</v>
      </c>
      <c r="E30" s="9"/>
      <c r="F30" s="9"/>
      <c r="G30" s="9"/>
      <c r="H30" s="9"/>
      <c r="I30" s="9"/>
      <c r="J30" s="13"/>
      <c r="K30" s="4">
        <v>2</v>
      </c>
    </row>
    <row r="31" spans="2:12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 t="s">
        <v>245</v>
      </c>
      <c r="D36" s="44" t="s">
        <v>240</v>
      </c>
      <c r="E36" s="44" t="s">
        <v>247</v>
      </c>
      <c r="F36" s="48" t="s">
        <v>264</v>
      </c>
      <c r="G36" s="48" t="s">
        <v>269</v>
      </c>
      <c r="H36" s="62" t="s">
        <v>257</v>
      </c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46" t="s">
        <v>254</v>
      </c>
      <c r="D37" s="41" t="s">
        <v>242</v>
      </c>
      <c r="E37" s="41" t="s">
        <v>243</v>
      </c>
      <c r="F37" s="47" t="s">
        <v>261</v>
      </c>
      <c r="G37" s="47" t="s">
        <v>262</v>
      </c>
      <c r="H37" s="47" t="s">
        <v>267</v>
      </c>
      <c r="I37" s="47" t="s">
        <v>271</v>
      </c>
      <c r="J37" s="13"/>
      <c r="K37" s="4">
        <v>-2</v>
      </c>
    </row>
    <row r="38" spans="2:12" ht="15.6" thickTop="1" thickBot="1" x14ac:dyDescent="0.35">
      <c r="B38" s="2" t="s">
        <v>68</v>
      </c>
      <c r="C38" s="46" t="s">
        <v>255</v>
      </c>
      <c r="D38" s="41" t="s">
        <v>248</v>
      </c>
      <c r="E38" s="41" t="s">
        <v>238</v>
      </c>
      <c r="F38" s="47" t="s">
        <v>260</v>
      </c>
      <c r="G38" s="47" t="s">
        <v>263</v>
      </c>
      <c r="H38" s="47" t="s">
        <v>268</v>
      </c>
      <c r="I38" s="47" t="s">
        <v>265</v>
      </c>
      <c r="J38" s="14"/>
      <c r="K38" s="4">
        <v>2</v>
      </c>
    </row>
    <row r="39" spans="2:12" ht="15.6" thickTop="1" thickBot="1" x14ac:dyDescent="0.35">
      <c r="B39" s="2" t="s">
        <v>69</v>
      </c>
      <c r="C39" s="43" t="s">
        <v>239</v>
      </c>
      <c r="D39" s="42" t="s">
        <v>246</v>
      </c>
      <c r="E39" s="42" t="s">
        <v>241</v>
      </c>
      <c r="F39" s="49" t="s">
        <v>266</v>
      </c>
      <c r="G39" s="49" t="s">
        <v>270</v>
      </c>
      <c r="H39" s="63" t="s">
        <v>256</v>
      </c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 t="s">
        <v>207</v>
      </c>
      <c r="D44" s="36" t="s">
        <v>208</v>
      </c>
      <c r="E44" s="35" t="s">
        <v>209</v>
      </c>
      <c r="F44" s="36" t="s">
        <v>210</v>
      </c>
      <c r="G44" s="35" t="s">
        <v>211</v>
      </c>
      <c r="H44" s="36" t="s">
        <v>212</v>
      </c>
      <c r="I44" s="37" t="s">
        <v>223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7" t="s">
        <v>214</v>
      </c>
      <c r="D45" s="38" t="s">
        <v>215</v>
      </c>
      <c r="E45" s="37" t="s">
        <v>218</v>
      </c>
      <c r="F45" s="38" t="s">
        <v>219</v>
      </c>
      <c r="G45" s="37" t="s">
        <v>220</v>
      </c>
      <c r="H45" s="38" t="s">
        <v>221</v>
      </c>
      <c r="I45" s="37" t="s">
        <v>222</v>
      </c>
      <c r="J45" s="35" t="s">
        <v>213</v>
      </c>
      <c r="K45" s="4">
        <v>-2</v>
      </c>
    </row>
    <row r="46" spans="2:12" ht="15.6" thickTop="1" thickBot="1" x14ac:dyDescent="0.35">
      <c r="B46" s="2" t="s">
        <v>68</v>
      </c>
      <c r="C46" s="37" t="s">
        <v>216</v>
      </c>
      <c r="D46" s="38" t="s">
        <v>217</v>
      </c>
      <c r="E46" s="37" t="s">
        <v>224</v>
      </c>
      <c r="F46" s="38" t="s">
        <v>225</v>
      </c>
      <c r="G46" s="37" t="s">
        <v>226</v>
      </c>
      <c r="H46" s="38" t="s">
        <v>227</v>
      </c>
      <c r="I46" s="37" t="s">
        <v>228</v>
      </c>
      <c r="J46" s="39" t="s">
        <v>236</v>
      </c>
      <c r="K46" s="4">
        <v>2</v>
      </c>
    </row>
    <row r="47" spans="2:12" ht="15.6" thickTop="1" thickBot="1" x14ac:dyDescent="0.35">
      <c r="B47" s="2" t="s">
        <v>69</v>
      </c>
      <c r="C47" s="39" t="s">
        <v>230</v>
      </c>
      <c r="D47" s="40" t="s">
        <v>231</v>
      </c>
      <c r="E47" s="39" t="s">
        <v>232</v>
      </c>
      <c r="F47" s="40" t="s">
        <v>233</v>
      </c>
      <c r="G47" s="39" t="s">
        <v>234</v>
      </c>
      <c r="H47" s="40" t="s">
        <v>235</v>
      </c>
      <c r="I47" s="37" t="s">
        <v>229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DC42B-D91D-4F07-A6F2-F69742BDDDF2}">
  <dimension ref="B2:L57"/>
  <sheetViews>
    <sheetView topLeftCell="A13"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55" t="s">
        <v>193</v>
      </c>
      <c r="E12" s="56" t="s">
        <v>194</v>
      </c>
      <c r="F12" s="10"/>
      <c r="G12" s="10"/>
      <c r="H12" s="10"/>
      <c r="I12" s="10"/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57" t="s">
        <v>195</v>
      </c>
      <c r="E13" s="58" t="s">
        <v>196</v>
      </c>
      <c r="F13" s="17"/>
      <c r="G13" s="10"/>
      <c r="H13" s="10"/>
      <c r="I13" s="10"/>
      <c r="J13" s="14"/>
      <c r="K13" s="4">
        <v>-2</v>
      </c>
    </row>
    <row r="14" spans="2:12" ht="15.6" thickTop="1" thickBot="1" x14ac:dyDescent="0.35">
      <c r="B14" s="2" t="s">
        <v>68</v>
      </c>
      <c r="C14" s="17"/>
      <c r="D14" s="57" t="s">
        <v>197</v>
      </c>
      <c r="E14" s="58" t="s">
        <v>198</v>
      </c>
      <c r="F14" s="17"/>
      <c r="G14" s="10"/>
      <c r="H14" s="10"/>
      <c r="I14" s="10"/>
      <c r="J14" s="14"/>
      <c r="K14" s="4">
        <v>2</v>
      </c>
    </row>
    <row r="15" spans="2:12" ht="15.6" thickTop="1" thickBot="1" x14ac:dyDescent="0.35">
      <c r="B15" s="2" t="s">
        <v>69</v>
      </c>
      <c r="C15" s="18"/>
      <c r="D15" s="59" t="s">
        <v>199</v>
      </c>
      <c r="E15" s="60" t="s">
        <v>253</v>
      </c>
      <c r="F15" s="17"/>
      <c r="G15" s="17"/>
      <c r="H15" s="10"/>
      <c r="I15" s="10"/>
      <c r="J15" s="14"/>
      <c r="K15" s="4">
        <v>5</v>
      </c>
    </row>
    <row r="16" spans="2:12" ht="15" thickTop="1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44" t="s">
        <v>277</v>
      </c>
      <c r="D20" s="55" t="s">
        <v>200</v>
      </c>
      <c r="E20" s="56" t="s">
        <v>201</v>
      </c>
      <c r="F20" s="10"/>
      <c r="G20" s="10"/>
      <c r="H20" s="10"/>
      <c r="I20" s="10"/>
      <c r="J20" s="51" t="s">
        <v>251</v>
      </c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41" t="s">
        <v>276</v>
      </c>
      <c r="D21" s="57" t="s">
        <v>202</v>
      </c>
      <c r="E21" s="58" t="s">
        <v>203</v>
      </c>
      <c r="F21" s="41" t="s">
        <v>272</v>
      </c>
      <c r="G21" s="10"/>
      <c r="H21" s="10"/>
      <c r="I21" s="10"/>
      <c r="J21" s="52" t="s">
        <v>249</v>
      </c>
      <c r="K21" s="4">
        <v>-2</v>
      </c>
    </row>
    <row r="22" spans="2:12" ht="15.6" thickTop="1" thickBot="1" x14ac:dyDescent="0.35">
      <c r="B22" s="2" t="s">
        <v>68</v>
      </c>
      <c r="C22" s="41" t="s">
        <v>274</v>
      </c>
      <c r="D22" s="57" t="s">
        <v>204</v>
      </c>
      <c r="E22" s="58" t="s">
        <v>205</v>
      </c>
      <c r="F22" s="41" t="s">
        <v>273</v>
      </c>
      <c r="G22" s="10"/>
      <c r="H22" s="10"/>
      <c r="I22" s="10"/>
      <c r="J22" s="52" t="s">
        <v>250</v>
      </c>
      <c r="K22" s="4">
        <v>2</v>
      </c>
    </row>
    <row r="23" spans="2:12" ht="15.6" thickTop="1" thickBot="1" x14ac:dyDescent="0.35">
      <c r="B23" s="2" t="s">
        <v>69</v>
      </c>
      <c r="C23" s="42" t="s">
        <v>278</v>
      </c>
      <c r="D23" s="59" t="s">
        <v>206</v>
      </c>
      <c r="E23" s="60" t="s">
        <v>192</v>
      </c>
      <c r="F23" s="10"/>
      <c r="G23" s="10"/>
      <c r="H23" s="10"/>
      <c r="I23" s="10"/>
      <c r="J23" s="53" t="s">
        <v>252</v>
      </c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48" t="s">
        <v>258</v>
      </c>
      <c r="D29" s="41" t="s">
        <v>237</v>
      </c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49" t="s">
        <v>259</v>
      </c>
      <c r="D30" s="41" t="s">
        <v>244</v>
      </c>
      <c r="E30" s="9"/>
      <c r="F30" s="9"/>
      <c r="G30" s="9"/>
      <c r="H30" s="9"/>
      <c r="I30" s="9"/>
      <c r="J30" s="13"/>
      <c r="K30" s="4">
        <v>2</v>
      </c>
    </row>
    <row r="31" spans="2:12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 t="s">
        <v>245</v>
      </c>
      <c r="D36" s="44" t="s">
        <v>240</v>
      </c>
      <c r="E36" s="44" t="s">
        <v>247</v>
      </c>
      <c r="F36" s="48" t="s">
        <v>264</v>
      </c>
      <c r="G36" s="48" t="s">
        <v>269</v>
      </c>
      <c r="H36" s="62" t="s">
        <v>257</v>
      </c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46" t="s">
        <v>254</v>
      </c>
      <c r="D37" s="41" t="s">
        <v>242</v>
      </c>
      <c r="E37" s="41" t="s">
        <v>243</v>
      </c>
      <c r="F37" s="47" t="s">
        <v>261</v>
      </c>
      <c r="G37" s="47" t="s">
        <v>262</v>
      </c>
      <c r="H37" s="47" t="s">
        <v>267</v>
      </c>
      <c r="I37" s="47" t="s">
        <v>271</v>
      </c>
      <c r="J37" s="13"/>
      <c r="K37" s="4">
        <v>-2</v>
      </c>
    </row>
    <row r="38" spans="2:12" ht="15.6" thickTop="1" thickBot="1" x14ac:dyDescent="0.35">
      <c r="B38" s="2" t="s">
        <v>68</v>
      </c>
      <c r="C38" s="46" t="s">
        <v>255</v>
      </c>
      <c r="D38" s="41" t="s">
        <v>248</v>
      </c>
      <c r="E38" s="41" t="s">
        <v>238</v>
      </c>
      <c r="F38" s="47" t="s">
        <v>260</v>
      </c>
      <c r="G38" s="47" t="s">
        <v>263</v>
      </c>
      <c r="H38" s="47" t="s">
        <v>268</v>
      </c>
      <c r="I38" s="47" t="s">
        <v>265</v>
      </c>
      <c r="J38" s="14"/>
      <c r="K38" s="4">
        <v>2</v>
      </c>
    </row>
    <row r="39" spans="2:12" ht="15.6" thickTop="1" thickBot="1" x14ac:dyDescent="0.35">
      <c r="B39" s="2" t="s">
        <v>69</v>
      </c>
      <c r="C39" s="43" t="s">
        <v>239</v>
      </c>
      <c r="D39" s="42" t="s">
        <v>246</v>
      </c>
      <c r="E39" s="42" t="s">
        <v>241</v>
      </c>
      <c r="F39" s="49" t="s">
        <v>266</v>
      </c>
      <c r="G39" s="49" t="s">
        <v>270</v>
      </c>
      <c r="H39" s="63" t="s">
        <v>256</v>
      </c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 t="s">
        <v>207</v>
      </c>
      <c r="D44" s="36" t="s">
        <v>208</v>
      </c>
      <c r="E44" s="35" t="s">
        <v>209</v>
      </c>
      <c r="F44" s="36" t="s">
        <v>210</v>
      </c>
      <c r="G44" s="35" t="s">
        <v>211</v>
      </c>
      <c r="H44" s="36" t="s">
        <v>212</v>
      </c>
      <c r="I44" s="37" t="s">
        <v>223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7" t="s">
        <v>214</v>
      </c>
      <c r="D45" s="38" t="s">
        <v>215</v>
      </c>
      <c r="E45" s="37" t="s">
        <v>218</v>
      </c>
      <c r="F45" s="38" t="s">
        <v>219</v>
      </c>
      <c r="G45" s="37" t="s">
        <v>220</v>
      </c>
      <c r="H45" s="38" t="s">
        <v>221</v>
      </c>
      <c r="I45" s="37" t="s">
        <v>222</v>
      </c>
      <c r="J45" s="35" t="s">
        <v>213</v>
      </c>
      <c r="K45" s="4">
        <v>-2</v>
      </c>
    </row>
    <row r="46" spans="2:12" ht="15.6" thickTop="1" thickBot="1" x14ac:dyDescent="0.35">
      <c r="B46" s="2" t="s">
        <v>68</v>
      </c>
      <c r="C46" s="37" t="s">
        <v>216</v>
      </c>
      <c r="D46" s="38" t="s">
        <v>217</v>
      </c>
      <c r="E46" s="37" t="s">
        <v>224</v>
      </c>
      <c r="F46" s="38" t="s">
        <v>225</v>
      </c>
      <c r="G46" s="37" t="s">
        <v>226</v>
      </c>
      <c r="H46" s="38" t="s">
        <v>227</v>
      </c>
      <c r="I46" s="37" t="s">
        <v>228</v>
      </c>
      <c r="J46" s="39" t="s">
        <v>236</v>
      </c>
      <c r="K46" s="4">
        <v>2</v>
      </c>
    </row>
    <row r="47" spans="2:12" ht="15.6" thickTop="1" thickBot="1" x14ac:dyDescent="0.35">
      <c r="B47" s="2" t="s">
        <v>69</v>
      </c>
      <c r="C47" s="39" t="s">
        <v>230</v>
      </c>
      <c r="D47" s="40" t="s">
        <v>231</v>
      </c>
      <c r="E47" s="39" t="s">
        <v>232</v>
      </c>
      <c r="F47" s="40" t="s">
        <v>233</v>
      </c>
      <c r="G47" s="39" t="s">
        <v>234</v>
      </c>
      <c r="H47" s="40" t="s">
        <v>235</v>
      </c>
      <c r="I47" s="37" t="s">
        <v>229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3ABC48-2BC4-4D1F-B886-693D3132E0BB}">
  <dimension ref="B2:L57"/>
  <sheetViews>
    <sheetView topLeftCell="A19"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10"/>
      <c r="E12" s="10"/>
      <c r="F12" s="10"/>
      <c r="G12" s="10"/>
      <c r="H12" s="10"/>
      <c r="I12" s="10"/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17"/>
      <c r="E13" s="17"/>
      <c r="F13" s="17"/>
      <c r="G13" s="10"/>
      <c r="H13" s="10"/>
      <c r="I13" s="10"/>
      <c r="J13" s="14"/>
      <c r="K13" s="4">
        <v>-2</v>
      </c>
    </row>
    <row r="14" spans="2:12" ht="15.6" thickTop="1" thickBot="1" x14ac:dyDescent="0.35">
      <c r="B14" s="2" t="s">
        <v>68</v>
      </c>
      <c r="C14" s="17"/>
      <c r="D14" s="17"/>
      <c r="E14" s="17"/>
      <c r="F14" s="17"/>
      <c r="G14" s="10"/>
      <c r="H14" s="10"/>
      <c r="I14" s="10"/>
      <c r="J14" s="14"/>
      <c r="K14" s="4">
        <v>2</v>
      </c>
    </row>
    <row r="15" spans="2:12" ht="15.6" thickTop="1" thickBot="1" x14ac:dyDescent="0.35">
      <c r="B15" s="2" t="s">
        <v>69</v>
      </c>
      <c r="C15" s="18"/>
      <c r="D15" s="17"/>
      <c r="E15" s="17"/>
      <c r="F15" s="17"/>
      <c r="G15" s="17"/>
      <c r="H15" s="10"/>
      <c r="I15" s="10"/>
      <c r="J15" s="14"/>
      <c r="K15" s="4">
        <v>5</v>
      </c>
    </row>
    <row r="16" spans="2:12" ht="15" thickTop="1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10"/>
      <c r="D20" s="55" t="s">
        <v>200</v>
      </c>
      <c r="E20" s="56" t="s">
        <v>201</v>
      </c>
      <c r="F20" s="10"/>
      <c r="G20" s="10"/>
      <c r="H20" s="10"/>
      <c r="I20" s="10"/>
      <c r="J20" s="10"/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17"/>
      <c r="D21" s="57" t="s">
        <v>202</v>
      </c>
      <c r="E21" s="58" t="s">
        <v>203</v>
      </c>
      <c r="F21" s="17"/>
      <c r="G21" s="10"/>
      <c r="H21" s="10"/>
      <c r="I21" s="10"/>
      <c r="J21" s="17"/>
      <c r="K21" s="4">
        <v>-2</v>
      </c>
    </row>
    <row r="22" spans="2:12" ht="15.6" thickTop="1" thickBot="1" x14ac:dyDescent="0.35">
      <c r="B22" s="2" t="s">
        <v>68</v>
      </c>
      <c r="C22" s="17"/>
      <c r="D22" s="57" t="s">
        <v>204</v>
      </c>
      <c r="E22" s="58" t="s">
        <v>205</v>
      </c>
      <c r="F22" s="17"/>
      <c r="G22" s="10"/>
      <c r="H22" s="10"/>
      <c r="I22" s="10"/>
      <c r="J22" s="17"/>
      <c r="K22" s="4">
        <v>2</v>
      </c>
    </row>
    <row r="23" spans="2:12" ht="15.6" thickTop="1" thickBot="1" x14ac:dyDescent="0.35">
      <c r="B23" s="2" t="s">
        <v>69</v>
      </c>
      <c r="C23" s="17"/>
      <c r="D23" s="59" t="s">
        <v>206</v>
      </c>
      <c r="E23" s="60" t="s">
        <v>192</v>
      </c>
      <c r="F23" s="17"/>
      <c r="G23" s="10"/>
      <c r="H23" s="10"/>
      <c r="I23" s="10"/>
      <c r="J23" s="17"/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9"/>
      <c r="D29" s="41" t="s">
        <v>237</v>
      </c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9"/>
      <c r="D30" s="41" t="s">
        <v>244</v>
      </c>
      <c r="E30" s="9"/>
      <c r="F30" s="9"/>
      <c r="G30" s="9"/>
      <c r="H30" s="9"/>
      <c r="I30" s="9"/>
      <c r="J30" s="13"/>
      <c r="K30" s="4">
        <v>2</v>
      </c>
    </row>
    <row r="31" spans="2:12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 t="s">
        <v>245</v>
      </c>
      <c r="D36" s="44" t="s">
        <v>240</v>
      </c>
      <c r="E36" s="44" t="s">
        <v>247</v>
      </c>
      <c r="F36" s="11"/>
      <c r="G36" s="11"/>
      <c r="H36" s="11"/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11"/>
      <c r="D37" s="41" t="s">
        <v>242</v>
      </c>
      <c r="E37" s="41" t="s">
        <v>243</v>
      </c>
      <c r="F37" s="9"/>
      <c r="G37" s="9"/>
      <c r="H37" s="9"/>
      <c r="I37" s="9"/>
      <c r="J37" s="13"/>
      <c r="K37" s="4">
        <v>-2</v>
      </c>
    </row>
    <row r="38" spans="2:12" ht="15.6" thickTop="1" thickBot="1" x14ac:dyDescent="0.35">
      <c r="B38" s="2" t="s">
        <v>68</v>
      </c>
      <c r="C38" s="9"/>
      <c r="D38" s="41" t="s">
        <v>248</v>
      </c>
      <c r="E38" s="41" t="s">
        <v>238</v>
      </c>
      <c r="F38" s="9"/>
      <c r="G38" s="9"/>
      <c r="H38" s="9"/>
      <c r="I38" s="9"/>
      <c r="J38" s="14"/>
      <c r="K38" s="4">
        <v>2</v>
      </c>
    </row>
    <row r="39" spans="2:12" ht="15.6" thickTop="1" thickBot="1" x14ac:dyDescent="0.35">
      <c r="B39" s="2" t="s">
        <v>69</v>
      </c>
      <c r="C39" s="43" t="s">
        <v>239</v>
      </c>
      <c r="D39" s="42" t="s">
        <v>246</v>
      </c>
      <c r="E39" s="42" t="s">
        <v>241</v>
      </c>
      <c r="F39" s="14"/>
      <c r="G39" s="14"/>
      <c r="H39" s="14"/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 t="s">
        <v>207</v>
      </c>
      <c r="D44" s="36" t="s">
        <v>208</v>
      </c>
      <c r="E44" s="35" t="s">
        <v>209</v>
      </c>
      <c r="F44" s="36" t="s">
        <v>210</v>
      </c>
      <c r="G44" s="35" t="s">
        <v>211</v>
      </c>
      <c r="H44" s="36" t="s">
        <v>212</v>
      </c>
      <c r="I44" s="37" t="s">
        <v>223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7" t="s">
        <v>214</v>
      </c>
      <c r="D45" s="38" t="s">
        <v>215</v>
      </c>
      <c r="E45" s="37" t="s">
        <v>218</v>
      </c>
      <c r="F45" s="38" t="s">
        <v>219</v>
      </c>
      <c r="G45" s="37" t="s">
        <v>220</v>
      </c>
      <c r="H45" s="38" t="s">
        <v>221</v>
      </c>
      <c r="I45" s="37" t="s">
        <v>222</v>
      </c>
      <c r="J45" s="35" t="s">
        <v>213</v>
      </c>
      <c r="K45" s="4">
        <v>-2</v>
      </c>
    </row>
    <row r="46" spans="2:12" ht="15.6" thickTop="1" thickBot="1" x14ac:dyDescent="0.35">
      <c r="B46" s="2" t="s">
        <v>68</v>
      </c>
      <c r="C46" s="37" t="s">
        <v>216</v>
      </c>
      <c r="D46" s="38" t="s">
        <v>217</v>
      </c>
      <c r="E46" s="37" t="s">
        <v>224</v>
      </c>
      <c r="F46" s="38" t="s">
        <v>225</v>
      </c>
      <c r="G46" s="37" t="s">
        <v>226</v>
      </c>
      <c r="H46" s="38" t="s">
        <v>227</v>
      </c>
      <c r="I46" s="37" t="s">
        <v>228</v>
      </c>
      <c r="J46" s="39" t="s">
        <v>236</v>
      </c>
      <c r="K46" s="4">
        <v>2</v>
      </c>
    </row>
    <row r="47" spans="2:12" ht="15.6" thickTop="1" thickBot="1" x14ac:dyDescent="0.35">
      <c r="B47" s="2" t="s">
        <v>69</v>
      </c>
      <c r="C47" s="39" t="s">
        <v>230</v>
      </c>
      <c r="D47" s="40" t="s">
        <v>231</v>
      </c>
      <c r="E47" s="39" t="s">
        <v>232</v>
      </c>
      <c r="F47" s="40" t="s">
        <v>233</v>
      </c>
      <c r="G47" s="39" t="s">
        <v>234</v>
      </c>
      <c r="H47" s="40" t="s">
        <v>235</v>
      </c>
      <c r="I47" s="37" t="s">
        <v>229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49696-07DD-4D69-81F9-CBA8FA5DF7E5}">
  <dimension ref="B2:L57"/>
  <sheetViews>
    <sheetView topLeftCell="A19" zoomScale="90" zoomScaleNormal="90" workbookViewId="0">
      <selection activeCell="A24" sqref="A24"/>
    </sheetView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10"/>
      <c r="E12" s="10"/>
      <c r="F12" s="10"/>
      <c r="G12" s="10"/>
      <c r="H12" s="10"/>
      <c r="I12" s="10"/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17"/>
      <c r="E13" s="17"/>
      <c r="F13" s="17"/>
      <c r="G13" s="10"/>
      <c r="H13" s="10"/>
      <c r="I13" s="10"/>
      <c r="J13" s="14"/>
      <c r="K13" s="4">
        <v>-2</v>
      </c>
    </row>
    <row r="14" spans="2:12" ht="15.6" thickTop="1" thickBot="1" x14ac:dyDescent="0.35">
      <c r="B14" s="2" t="s">
        <v>68</v>
      </c>
      <c r="C14" s="17"/>
      <c r="D14" s="17"/>
      <c r="E14" s="17"/>
      <c r="F14" s="17"/>
      <c r="G14" s="10"/>
      <c r="H14" s="10"/>
      <c r="I14" s="10"/>
      <c r="J14" s="14"/>
      <c r="K14" s="4">
        <v>2</v>
      </c>
    </row>
    <row r="15" spans="2:12" ht="15.6" thickTop="1" thickBot="1" x14ac:dyDescent="0.35">
      <c r="B15" s="2" t="s">
        <v>69</v>
      </c>
      <c r="C15" s="18"/>
      <c r="D15" s="17"/>
      <c r="E15" s="17"/>
      <c r="F15" s="17"/>
      <c r="G15" s="17"/>
      <c r="H15" s="10"/>
      <c r="I15" s="10"/>
      <c r="J15" s="14"/>
      <c r="K15" s="4">
        <v>5</v>
      </c>
    </row>
    <row r="16" spans="2:12" ht="15" thickTop="1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10"/>
      <c r="D20" s="10"/>
      <c r="E20" s="10"/>
      <c r="F20" s="10"/>
      <c r="G20" s="10"/>
      <c r="H20" s="10"/>
      <c r="I20" s="10"/>
      <c r="J20" s="10"/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17"/>
      <c r="D21" s="10"/>
      <c r="E21" s="10"/>
      <c r="F21" s="17"/>
      <c r="G21" s="10"/>
      <c r="H21" s="10"/>
      <c r="I21" s="10"/>
      <c r="J21" s="17"/>
      <c r="K21" s="4">
        <v>-2</v>
      </c>
    </row>
    <row r="22" spans="2:12" ht="15.6" thickTop="1" thickBot="1" x14ac:dyDescent="0.35">
      <c r="B22" s="2" t="s">
        <v>68</v>
      </c>
      <c r="C22" s="17"/>
      <c r="D22" s="10"/>
      <c r="E22" s="10"/>
      <c r="F22" s="17"/>
      <c r="G22" s="10"/>
      <c r="H22" s="10"/>
      <c r="I22" s="10"/>
      <c r="J22" s="17"/>
      <c r="K22" s="4">
        <v>2</v>
      </c>
    </row>
    <row r="23" spans="2:12" ht="15.6" thickTop="1" thickBot="1" x14ac:dyDescent="0.35">
      <c r="B23" s="2" t="s">
        <v>69</v>
      </c>
      <c r="C23" s="17"/>
      <c r="D23" s="10"/>
      <c r="E23" s="10"/>
      <c r="F23" s="17"/>
      <c r="G23" s="10"/>
      <c r="H23" s="10"/>
      <c r="I23" s="10"/>
      <c r="J23" s="17"/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1"/>
      <c r="E28" s="11"/>
      <c r="F28" s="11"/>
      <c r="G28" s="11"/>
      <c r="H28" s="11"/>
      <c r="I28" s="11"/>
      <c r="J28" s="12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9"/>
      <c r="D29" s="41" t="s">
        <v>237</v>
      </c>
      <c r="E29" s="9"/>
      <c r="F29" s="9"/>
      <c r="G29" s="9"/>
      <c r="H29" s="9"/>
      <c r="I29" s="9"/>
      <c r="J29" s="13"/>
      <c r="K29" s="4">
        <v>-2</v>
      </c>
    </row>
    <row r="30" spans="2:12" ht="15.6" thickTop="1" thickBot="1" x14ac:dyDescent="0.35">
      <c r="B30" s="2" t="s">
        <v>68</v>
      </c>
      <c r="C30" s="9"/>
      <c r="D30" s="41" t="s">
        <v>244</v>
      </c>
      <c r="E30" s="9"/>
      <c r="F30" s="9"/>
      <c r="G30" s="9"/>
      <c r="H30" s="9"/>
      <c r="I30" s="9"/>
      <c r="J30" s="13"/>
      <c r="K30" s="4">
        <v>2</v>
      </c>
    </row>
    <row r="31" spans="2:12" ht="15.6" thickTop="1" thickBot="1" x14ac:dyDescent="0.35">
      <c r="B31" s="2" t="s">
        <v>69</v>
      </c>
      <c r="C31" s="18"/>
      <c r="D31" s="11"/>
      <c r="E31" s="11"/>
      <c r="F31" s="14"/>
      <c r="G31" s="14"/>
      <c r="H31" s="14"/>
      <c r="I31" s="14"/>
      <c r="J31" s="15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43" t="s">
        <v>245</v>
      </c>
      <c r="D36" s="44" t="s">
        <v>240</v>
      </c>
      <c r="E36" s="44" t="s">
        <v>247</v>
      </c>
      <c r="F36" s="11"/>
      <c r="G36" s="11"/>
      <c r="H36" s="11"/>
      <c r="I36" s="11"/>
      <c r="J36" s="12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11"/>
      <c r="D37" s="41" t="s">
        <v>242</v>
      </c>
      <c r="E37" s="41" t="s">
        <v>243</v>
      </c>
      <c r="F37" s="9"/>
      <c r="G37" s="9"/>
      <c r="H37" s="9"/>
      <c r="I37" s="9"/>
      <c r="J37" s="13"/>
      <c r="K37" s="4">
        <v>-2</v>
      </c>
    </row>
    <row r="38" spans="2:12" ht="15.6" thickTop="1" thickBot="1" x14ac:dyDescent="0.35">
      <c r="B38" s="2" t="s">
        <v>68</v>
      </c>
      <c r="C38" s="9"/>
      <c r="D38" s="41" t="s">
        <v>248</v>
      </c>
      <c r="E38" s="41" t="s">
        <v>238</v>
      </c>
      <c r="F38" s="9"/>
      <c r="G38" s="9"/>
      <c r="H38" s="9"/>
      <c r="I38" s="9"/>
      <c r="J38" s="14"/>
      <c r="K38" s="4">
        <v>2</v>
      </c>
    </row>
    <row r="39" spans="2:12" ht="15.6" thickTop="1" thickBot="1" x14ac:dyDescent="0.35">
      <c r="B39" s="2" t="s">
        <v>69</v>
      </c>
      <c r="C39" s="43" t="s">
        <v>239</v>
      </c>
      <c r="D39" s="42" t="s">
        <v>246</v>
      </c>
      <c r="E39" s="42" t="s">
        <v>241</v>
      </c>
      <c r="F39" s="14"/>
      <c r="G39" s="14"/>
      <c r="H39" s="14"/>
      <c r="I39" s="14"/>
      <c r="J39" s="14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ht="15" thickBot="1" x14ac:dyDescent="0.35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.6" thickTop="1" thickBot="1" x14ac:dyDescent="0.35">
      <c r="B44" s="2" t="s">
        <v>66</v>
      </c>
      <c r="C44" s="35" t="s">
        <v>207</v>
      </c>
      <c r="D44" s="36" t="s">
        <v>208</v>
      </c>
      <c r="E44" s="35" t="s">
        <v>209</v>
      </c>
      <c r="F44" s="36" t="s">
        <v>210</v>
      </c>
      <c r="G44" s="35" t="s">
        <v>211</v>
      </c>
      <c r="H44" s="36" t="s">
        <v>212</v>
      </c>
      <c r="I44" s="37" t="s">
        <v>223</v>
      </c>
      <c r="J44" s="13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37" t="s">
        <v>214</v>
      </c>
      <c r="D45" s="38" t="s">
        <v>215</v>
      </c>
      <c r="E45" s="37" t="s">
        <v>218</v>
      </c>
      <c r="F45" s="38" t="s">
        <v>219</v>
      </c>
      <c r="G45" s="37" t="s">
        <v>220</v>
      </c>
      <c r="H45" s="38" t="s">
        <v>221</v>
      </c>
      <c r="I45" s="37" t="s">
        <v>222</v>
      </c>
      <c r="J45" s="35" t="s">
        <v>213</v>
      </c>
      <c r="K45" s="4">
        <v>-2</v>
      </c>
    </row>
    <row r="46" spans="2:12" ht="15.6" thickTop="1" thickBot="1" x14ac:dyDescent="0.35">
      <c r="B46" s="2" t="s">
        <v>68</v>
      </c>
      <c r="C46" s="37" t="s">
        <v>216</v>
      </c>
      <c r="D46" s="38" t="s">
        <v>217</v>
      </c>
      <c r="E46" s="37" t="s">
        <v>224</v>
      </c>
      <c r="F46" s="38" t="s">
        <v>225</v>
      </c>
      <c r="G46" s="37" t="s">
        <v>226</v>
      </c>
      <c r="H46" s="38" t="s">
        <v>227</v>
      </c>
      <c r="I46" s="37" t="s">
        <v>228</v>
      </c>
      <c r="J46" s="39" t="s">
        <v>236</v>
      </c>
      <c r="K46" s="4">
        <v>2</v>
      </c>
    </row>
    <row r="47" spans="2:12" ht="15.6" thickTop="1" thickBot="1" x14ac:dyDescent="0.35">
      <c r="B47" s="2" t="s">
        <v>69</v>
      </c>
      <c r="C47" s="39" t="s">
        <v>230</v>
      </c>
      <c r="D47" s="40" t="s">
        <v>231</v>
      </c>
      <c r="E47" s="39" t="s">
        <v>232</v>
      </c>
      <c r="F47" s="40" t="s">
        <v>233</v>
      </c>
      <c r="G47" s="39" t="s">
        <v>234</v>
      </c>
      <c r="H47" s="40" t="s">
        <v>235</v>
      </c>
      <c r="I47" s="37" t="s">
        <v>229</v>
      </c>
      <c r="J47" s="13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987BC-8BF9-48C6-A9C4-484C01577038}">
  <dimension ref="B2:L57"/>
  <sheetViews>
    <sheetView zoomScale="90" zoomScaleNormal="90" workbookViewId="0"/>
  </sheetViews>
  <sheetFormatPr baseColWidth="10" defaultColWidth="11.44140625" defaultRowHeight="14.4" x14ac:dyDescent="0.3"/>
  <cols>
    <col min="1" max="3" width="8.109375" customWidth="1"/>
    <col min="4" max="12" width="8.33203125" customWidth="1"/>
  </cols>
  <sheetData>
    <row r="2" spans="2:12" x14ac:dyDescent="0.3">
      <c r="D2" t="s">
        <v>181</v>
      </c>
      <c r="E2" t="s">
        <v>185</v>
      </c>
    </row>
    <row r="3" spans="2:12" x14ac:dyDescent="0.3">
      <c r="B3" t="s">
        <v>58</v>
      </c>
      <c r="C3" s="2" t="s">
        <v>59</v>
      </c>
      <c r="D3" s="2" t="s">
        <v>60</v>
      </c>
      <c r="E3" s="2" t="s">
        <v>61</v>
      </c>
      <c r="F3" s="2" t="s">
        <v>62</v>
      </c>
      <c r="G3" s="2" t="s">
        <v>63</v>
      </c>
      <c r="H3" s="2" t="s">
        <v>71</v>
      </c>
      <c r="I3" s="2" t="s">
        <v>72</v>
      </c>
      <c r="J3" s="2" t="s">
        <v>73</v>
      </c>
      <c r="K3" t="s">
        <v>75</v>
      </c>
    </row>
    <row r="4" spans="2:12" ht="15" thickBot="1" x14ac:dyDescent="0.35">
      <c r="B4" s="2" t="s">
        <v>66</v>
      </c>
      <c r="C4" s="10"/>
      <c r="D4" s="11"/>
      <c r="E4" s="11"/>
      <c r="F4" s="11"/>
      <c r="G4" s="11"/>
      <c r="H4" s="12"/>
      <c r="I4" s="30"/>
      <c r="J4" s="30"/>
      <c r="K4" s="4">
        <v>-5</v>
      </c>
      <c r="L4" t="s">
        <v>64</v>
      </c>
    </row>
    <row r="5" spans="2:12" ht="15.6" thickTop="1" thickBot="1" x14ac:dyDescent="0.35">
      <c r="B5" s="2" t="s">
        <v>67</v>
      </c>
      <c r="C5" s="17"/>
      <c r="D5" s="9"/>
      <c r="E5" s="9"/>
      <c r="F5" s="9"/>
      <c r="G5" s="9"/>
      <c r="H5" s="13"/>
      <c r="I5" s="30"/>
      <c r="J5" s="30"/>
      <c r="K5" s="4">
        <v>-2</v>
      </c>
    </row>
    <row r="6" spans="2:12" ht="15.6" thickTop="1" thickBot="1" x14ac:dyDescent="0.35">
      <c r="B6" s="2" t="s">
        <v>68</v>
      </c>
      <c r="C6" s="17"/>
      <c r="D6" s="9"/>
      <c r="E6" s="9"/>
      <c r="F6" s="9"/>
      <c r="G6" s="9"/>
      <c r="H6" s="13"/>
      <c r="I6" s="30"/>
      <c r="J6" s="30"/>
      <c r="K6" s="4">
        <v>2</v>
      </c>
    </row>
    <row r="7" spans="2:12" ht="15" thickTop="1" x14ac:dyDescent="0.3">
      <c r="B7" s="2" t="s">
        <v>69</v>
      </c>
      <c r="C7" s="18"/>
      <c r="D7" s="14"/>
      <c r="E7" s="14"/>
      <c r="F7" s="14"/>
      <c r="G7" s="14"/>
      <c r="H7" s="15"/>
      <c r="I7" s="30"/>
      <c r="J7" s="30"/>
      <c r="K7" s="4">
        <v>5</v>
      </c>
    </row>
    <row r="8" spans="2:12" x14ac:dyDescent="0.3">
      <c r="C8" s="2">
        <v>56</v>
      </c>
      <c r="D8" s="2">
        <v>49</v>
      </c>
      <c r="E8" s="2">
        <v>42</v>
      </c>
      <c r="F8" s="2">
        <v>35</v>
      </c>
      <c r="G8" s="2">
        <v>28</v>
      </c>
      <c r="H8" s="2">
        <v>21</v>
      </c>
      <c r="I8" s="2"/>
      <c r="J8" s="2"/>
      <c r="K8" t="s">
        <v>74</v>
      </c>
    </row>
    <row r="10" spans="2:12" x14ac:dyDescent="0.3">
      <c r="D10" t="s">
        <v>180</v>
      </c>
      <c r="E10" t="s">
        <v>182</v>
      </c>
    </row>
    <row r="11" spans="2:12" x14ac:dyDescent="0.3">
      <c r="B11" t="s">
        <v>58</v>
      </c>
      <c r="C11" s="2" t="s">
        <v>59</v>
      </c>
      <c r="D11" s="2" t="s">
        <v>60</v>
      </c>
      <c r="E11" s="2" t="s">
        <v>61</v>
      </c>
      <c r="F11" s="2" t="s">
        <v>62</v>
      </c>
      <c r="G11" s="2" t="s">
        <v>63</v>
      </c>
      <c r="H11" s="2" t="s">
        <v>71</v>
      </c>
      <c r="I11" s="2" t="s">
        <v>72</v>
      </c>
      <c r="J11" s="2" t="s">
        <v>73</v>
      </c>
      <c r="K11" t="s">
        <v>75</v>
      </c>
    </row>
    <row r="12" spans="2:12" ht="15" thickBot="1" x14ac:dyDescent="0.35">
      <c r="B12" s="2" t="s">
        <v>66</v>
      </c>
      <c r="C12" s="10"/>
      <c r="D12" s="10"/>
      <c r="E12" s="10"/>
      <c r="F12" s="10"/>
      <c r="G12" s="10"/>
      <c r="H12" s="10"/>
      <c r="I12" s="10"/>
      <c r="J12" s="11"/>
      <c r="K12" s="4">
        <v>-5</v>
      </c>
      <c r="L12" t="s">
        <v>64</v>
      </c>
    </row>
    <row r="13" spans="2:12" ht="15.6" thickTop="1" thickBot="1" x14ac:dyDescent="0.35">
      <c r="B13" s="2" t="s">
        <v>67</v>
      </c>
      <c r="C13" s="17"/>
      <c r="D13" s="17"/>
      <c r="E13" s="17"/>
      <c r="F13" s="17"/>
      <c r="G13" s="10"/>
      <c r="H13" s="10"/>
      <c r="I13" s="10"/>
      <c r="J13" s="14"/>
      <c r="K13" s="4">
        <v>-2</v>
      </c>
    </row>
    <row r="14" spans="2:12" ht="15.6" thickTop="1" thickBot="1" x14ac:dyDescent="0.35">
      <c r="B14" s="2" t="s">
        <v>68</v>
      </c>
      <c r="C14" s="17"/>
      <c r="D14" s="17"/>
      <c r="E14" s="17"/>
      <c r="F14" s="17"/>
      <c r="G14" s="10"/>
      <c r="H14" s="10"/>
      <c r="I14" s="10"/>
      <c r="J14" s="14"/>
      <c r="K14" s="4">
        <v>2</v>
      </c>
    </row>
    <row r="15" spans="2:12" ht="15.6" thickTop="1" thickBot="1" x14ac:dyDescent="0.35">
      <c r="B15" s="2" t="s">
        <v>69</v>
      </c>
      <c r="C15" s="18"/>
      <c r="D15" s="17"/>
      <c r="E15" s="17"/>
      <c r="F15" s="17"/>
      <c r="G15" s="17"/>
      <c r="H15" s="10"/>
      <c r="I15" s="10"/>
      <c r="J15" s="14"/>
      <c r="K15" s="4">
        <v>5</v>
      </c>
    </row>
    <row r="16" spans="2:12" ht="15" thickTop="1" x14ac:dyDescent="0.3">
      <c r="C16" s="2">
        <v>56</v>
      </c>
      <c r="D16" s="2">
        <v>49</v>
      </c>
      <c r="E16" s="2">
        <v>42</v>
      </c>
      <c r="F16" s="2">
        <v>35</v>
      </c>
      <c r="G16" s="2">
        <v>28</v>
      </c>
      <c r="H16" s="2">
        <v>21</v>
      </c>
      <c r="I16" s="2">
        <v>14</v>
      </c>
      <c r="J16" s="2">
        <v>7</v>
      </c>
      <c r="K16" t="s">
        <v>74</v>
      </c>
    </row>
    <row r="18" spans="2:12" x14ac:dyDescent="0.3">
      <c r="D18" t="s">
        <v>178</v>
      </c>
      <c r="E18" t="s">
        <v>179</v>
      </c>
    </row>
    <row r="19" spans="2:12" x14ac:dyDescent="0.3">
      <c r="B19" t="s">
        <v>58</v>
      </c>
      <c r="C19" s="2" t="s">
        <v>59</v>
      </c>
      <c r="D19" s="2" t="s">
        <v>60</v>
      </c>
      <c r="E19" s="2" t="s">
        <v>61</v>
      </c>
      <c r="F19" s="2" t="s">
        <v>62</v>
      </c>
      <c r="G19" s="2" t="s">
        <v>63</v>
      </c>
      <c r="H19" s="2" t="s">
        <v>71</v>
      </c>
      <c r="I19" s="2" t="s">
        <v>72</v>
      </c>
      <c r="J19" s="2" t="s">
        <v>73</v>
      </c>
      <c r="K19" t="s">
        <v>75</v>
      </c>
    </row>
    <row r="20" spans="2:12" ht="15" thickBot="1" x14ac:dyDescent="0.35">
      <c r="B20" s="2" t="s">
        <v>66</v>
      </c>
      <c r="C20" s="10"/>
      <c r="D20" s="10"/>
      <c r="E20" s="10"/>
      <c r="F20" s="10"/>
      <c r="G20" s="10"/>
      <c r="H20" s="10"/>
      <c r="I20" s="10"/>
      <c r="J20" s="10"/>
      <c r="K20" s="4">
        <v>-5</v>
      </c>
      <c r="L20" t="s">
        <v>64</v>
      </c>
    </row>
    <row r="21" spans="2:12" ht="15.6" thickTop="1" thickBot="1" x14ac:dyDescent="0.35">
      <c r="B21" s="2" t="s">
        <v>67</v>
      </c>
      <c r="C21" s="17"/>
      <c r="D21" s="10"/>
      <c r="E21" s="10"/>
      <c r="F21" s="17"/>
      <c r="G21" s="10"/>
      <c r="H21" s="10"/>
      <c r="I21" s="10"/>
      <c r="J21" s="17"/>
      <c r="K21" s="4">
        <v>-2</v>
      </c>
    </row>
    <row r="22" spans="2:12" ht="15.6" thickTop="1" thickBot="1" x14ac:dyDescent="0.35">
      <c r="B22" s="2" t="s">
        <v>68</v>
      </c>
      <c r="C22" s="17"/>
      <c r="D22" s="10"/>
      <c r="E22" s="10"/>
      <c r="F22" s="17"/>
      <c r="G22" s="10"/>
      <c r="H22" s="10"/>
      <c r="I22" s="10"/>
      <c r="J22" s="17"/>
      <c r="K22" s="4">
        <v>2</v>
      </c>
    </row>
    <row r="23" spans="2:12" ht="15.6" thickTop="1" thickBot="1" x14ac:dyDescent="0.35">
      <c r="B23" s="2" t="s">
        <v>69</v>
      </c>
      <c r="C23" s="17"/>
      <c r="D23" s="10"/>
      <c r="E23" s="10"/>
      <c r="F23" s="17"/>
      <c r="G23" s="10"/>
      <c r="H23" s="10"/>
      <c r="I23" s="10"/>
      <c r="J23" s="17"/>
      <c r="K23" s="4">
        <v>5</v>
      </c>
    </row>
    <row r="24" spans="2:12" ht="15" thickTop="1" x14ac:dyDescent="0.3">
      <c r="C24" s="2">
        <v>56</v>
      </c>
      <c r="D24" s="2">
        <v>49</v>
      </c>
      <c r="E24" s="2">
        <v>42</v>
      </c>
      <c r="F24" s="2">
        <v>35</v>
      </c>
      <c r="G24" s="2">
        <v>28</v>
      </c>
      <c r="H24" s="2">
        <v>21</v>
      </c>
      <c r="I24" s="2">
        <v>14</v>
      </c>
      <c r="J24" s="2">
        <v>7</v>
      </c>
      <c r="K24" t="s">
        <v>74</v>
      </c>
    </row>
    <row r="26" spans="2:12" x14ac:dyDescent="0.3">
      <c r="D26" t="s">
        <v>176</v>
      </c>
      <c r="E26" t="s">
        <v>177</v>
      </c>
    </row>
    <row r="27" spans="2:12" x14ac:dyDescent="0.3">
      <c r="B27" t="s">
        <v>58</v>
      </c>
      <c r="C27" s="2" t="s">
        <v>59</v>
      </c>
      <c r="D27" s="2" t="s">
        <v>60</v>
      </c>
      <c r="E27" s="2" t="s">
        <v>61</v>
      </c>
      <c r="F27" s="2" t="s">
        <v>62</v>
      </c>
      <c r="G27" s="2" t="s">
        <v>63</v>
      </c>
      <c r="H27" s="2" t="s">
        <v>71</v>
      </c>
      <c r="I27" s="2" t="s">
        <v>72</v>
      </c>
      <c r="J27" s="2" t="s">
        <v>73</v>
      </c>
      <c r="K27" t="s">
        <v>75</v>
      </c>
    </row>
    <row r="28" spans="2:12" ht="15" thickBot="1" x14ac:dyDescent="0.35">
      <c r="B28" s="2" t="s">
        <v>66</v>
      </c>
      <c r="C28" s="10"/>
      <c r="D28" s="10"/>
      <c r="E28" s="10"/>
      <c r="F28" s="10"/>
      <c r="G28" s="10"/>
      <c r="H28" s="10"/>
      <c r="I28" s="10"/>
      <c r="J28" s="10"/>
      <c r="K28" s="4">
        <v>-5</v>
      </c>
      <c r="L28" t="s">
        <v>64</v>
      </c>
    </row>
    <row r="29" spans="2:12" ht="15.6" thickTop="1" thickBot="1" x14ac:dyDescent="0.35">
      <c r="B29" s="2" t="s">
        <v>67</v>
      </c>
      <c r="C29" s="17"/>
      <c r="D29" s="10"/>
      <c r="E29" s="10"/>
      <c r="F29" s="17"/>
      <c r="G29" s="10"/>
      <c r="H29" s="10"/>
      <c r="I29" s="10"/>
      <c r="J29" s="17"/>
      <c r="K29" s="4">
        <v>-2</v>
      </c>
    </row>
    <row r="30" spans="2:12" ht="15.6" thickTop="1" thickBot="1" x14ac:dyDescent="0.35">
      <c r="B30" s="2" t="s">
        <v>68</v>
      </c>
      <c r="C30" s="17"/>
      <c r="D30" s="10"/>
      <c r="E30" s="10"/>
      <c r="F30" s="17"/>
      <c r="G30" s="10"/>
      <c r="H30" s="10"/>
      <c r="I30" s="10"/>
      <c r="J30" s="17"/>
      <c r="K30" s="4">
        <v>2</v>
      </c>
    </row>
    <row r="31" spans="2:12" ht="15.6" thickTop="1" thickBot="1" x14ac:dyDescent="0.35">
      <c r="B31" s="2" t="s">
        <v>69</v>
      </c>
      <c r="C31" s="17"/>
      <c r="D31" s="10"/>
      <c r="E31" s="10"/>
      <c r="F31" s="17"/>
      <c r="G31" s="10"/>
      <c r="H31" s="10"/>
      <c r="I31" s="10"/>
      <c r="J31" s="17"/>
      <c r="K31" s="4">
        <v>5</v>
      </c>
    </row>
    <row r="32" spans="2:12" ht="15" thickTop="1" x14ac:dyDescent="0.3">
      <c r="C32" s="2">
        <v>56</v>
      </c>
      <c r="D32" s="2">
        <v>49</v>
      </c>
      <c r="E32" s="2">
        <v>42</v>
      </c>
      <c r="F32" s="2">
        <v>35</v>
      </c>
      <c r="G32" s="2">
        <v>28</v>
      </c>
      <c r="H32" s="2">
        <v>21</v>
      </c>
      <c r="I32" s="2">
        <v>14</v>
      </c>
      <c r="J32" s="2">
        <v>7</v>
      </c>
      <c r="K32" t="s">
        <v>74</v>
      </c>
    </row>
    <row r="34" spans="2:12" x14ac:dyDescent="0.3">
      <c r="D34" t="s">
        <v>174</v>
      </c>
      <c r="E34" t="s">
        <v>175</v>
      </c>
    </row>
    <row r="35" spans="2:12" x14ac:dyDescent="0.3">
      <c r="B35" t="s">
        <v>58</v>
      </c>
      <c r="C35" s="2" t="s">
        <v>59</v>
      </c>
      <c r="D35" s="2" t="s">
        <v>60</v>
      </c>
      <c r="E35" s="2" t="s">
        <v>61</v>
      </c>
      <c r="F35" s="2" t="s">
        <v>62</v>
      </c>
      <c r="G35" s="2" t="s">
        <v>63</v>
      </c>
      <c r="H35" s="2" t="s">
        <v>71</v>
      </c>
      <c r="I35" s="2" t="s">
        <v>72</v>
      </c>
      <c r="J35" s="2" t="s">
        <v>73</v>
      </c>
      <c r="K35" t="s">
        <v>75</v>
      </c>
    </row>
    <row r="36" spans="2:12" ht="15" thickBot="1" x14ac:dyDescent="0.35">
      <c r="B36" s="2" t="s">
        <v>66</v>
      </c>
      <c r="C36" s="10"/>
      <c r="D36" s="10"/>
      <c r="E36" s="10"/>
      <c r="F36" s="10"/>
      <c r="G36" s="10"/>
      <c r="H36" s="10"/>
      <c r="I36" s="10"/>
      <c r="J36" s="10"/>
      <c r="K36" s="4">
        <v>-5</v>
      </c>
      <c r="L36" t="s">
        <v>64</v>
      </c>
    </row>
    <row r="37" spans="2:12" ht="15.6" thickTop="1" thickBot="1" x14ac:dyDescent="0.35">
      <c r="B37" s="2" t="s">
        <v>67</v>
      </c>
      <c r="C37" s="17"/>
      <c r="D37" s="10"/>
      <c r="E37" s="10"/>
      <c r="F37" s="17"/>
      <c r="G37" s="10"/>
      <c r="H37" s="10"/>
      <c r="I37" s="10"/>
      <c r="J37" s="17"/>
      <c r="K37" s="4">
        <v>-2</v>
      </c>
    </row>
    <row r="38" spans="2:12" ht="15.6" thickTop="1" thickBot="1" x14ac:dyDescent="0.35">
      <c r="B38" s="2" t="s">
        <v>68</v>
      </c>
      <c r="C38" s="17"/>
      <c r="D38" s="10"/>
      <c r="E38" s="10"/>
      <c r="F38" s="17"/>
      <c r="G38" s="10"/>
      <c r="H38" s="10"/>
      <c r="I38" s="10"/>
      <c r="J38" s="17"/>
      <c r="K38" s="4">
        <v>2</v>
      </c>
    </row>
    <row r="39" spans="2:12" ht="15.6" thickTop="1" thickBot="1" x14ac:dyDescent="0.35">
      <c r="B39" s="2" t="s">
        <v>69</v>
      </c>
      <c r="C39" s="17"/>
      <c r="D39" s="10"/>
      <c r="E39" s="10"/>
      <c r="F39" s="17"/>
      <c r="G39" s="10"/>
      <c r="H39" s="10"/>
      <c r="I39" s="10"/>
      <c r="J39" s="17"/>
      <c r="K39" s="4">
        <v>5</v>
      </c>
    </row>
    <row r="40" spans="2:12" ht="15" thickTop="1" x14ac:dyDescent="0.3">
      <c r="C40" s="2">
        <v>56</v>
      </c>
      <c r="D40" s="2">
        <v>49</v>
      </c>
      <c r="E40" s="2">
        <v>42</v>
      </c>
      <c r="F40" s="2">
        <v>35</v>
      </c>
      <c r="G40" s="2">
        <v>28</v>
      </c>
      <c r="H40" s="2">
        <v>21</v>
      </c>
      <c r="I40" s="2">
        <v>14</v>
      </c>
      <c r="J40" s="2">
        <v>7</v>
      </c>
      <c r="K40" t="s">
        <v>74</v>
      </c>
    </row>
    <row r="42" spans="2:12" x14ac:dyDescent="0.3">
      <c r="D42" t="s">
        <v>172</v>
      </c>
      <c r="E42" t="s">
        <v>173</v>
      </c>
    </row>
    <row r="43" spans="2:12" x14ac:dyDescent="0.3">
      <c r="B43" t="s">
        <v>58</v>
      </c>
      <c r="C43" s="2" t="s">
        <v>59</v>
      </c>
      <c r="D43" s="2" t="s">
        <v>60</v>
      </c>
      <c r="E43" s="2" t="s">
        <v>61</v>
      </c>
      <c r="F43" s="2" t="s">
        <v>62</v>
      </c>
      <c r="G43" s="2" t="s">
        <v>63</v>
      </c>
      <c r="H43" s="2" t="s">
        <v>71</v>
      </c>
      <c r="I43" s="2" t="s">
        <v>72</v>
      </c>
      <c r="J43" s="2" t="s">
        <v>73</v>
      </c>
      <c r="K43" t="s">
        <v>75</v>
      </c>
    </row>
    <row r="44" spans="2:12" ht="15" thickBot="1" x14ac:dyDescent="0.35">
      <c r="B44" s="2" t="s">
        <v>66</v>
      </c>
      <c r="C44" s="10"/>
      <c r="D44" s="10"/>
      <c r="E44" s="10"/>
      <c r="F44" s="10"/>
      <c r="G44" s="10"/>
      <c r="H44" s="10"/>
      <c r="I44" s="10"/>
      <c r="J44" s="10"/>
      <c r="K44" s="4">
        <v>-5</v>
      </c>
      <c r="L44" t="s">
        <v>64</v>
      </c>
    </row>
    <row r="45" spans="2:12" ht="15.6" thickTop="1" thickBot="1" x14ac:dyDescent="0.35">
      <c r="B45" s="2" t="s">
        <v>67</v>
      </c>
      <c r="C45" s="17"/>
      <c r="D45" s="10"/>
      <c r="E45" s="10"/>
      <c r="F45" s="17"/>
      <c r="G45" s="10"/>
      <c r="H45" s="10"/>
      <c r="I45" s="10"/>
      <c r="J45" s="17"/>
      <c r="K45" s="4">
        <v>-2</v>
      </c>
    </row>
    <row r="46" spans="2:12" ht="15.6" thickTop="1" thickBot="1" x14ac:dyDescent="0.35">
      <c r="B46" s="2" t="s">
        <v>68</v>
      </c>
      <c r="C46" s="17"/>
      <c r="D46" s="10"/>
      <c r="E46" s="10"/>
      <c r="F46" s="17"/>
      <c r="G46" s="10"/>
      <c r="H46" s="10"/>
      <c r="I46" s="10"/>
      <c r="J46" s="17"/>
      <c r="K46" s="4">
        <v>2</v>
      </c>
    </row>
    <row r="47" spans="2:12" ht="15.6" thickTop="1" thickBot="1" x14ac:dyDescent="0.35">
      <c r="B47" s="2" t="s">
        <v>69</v>
      </c>
      <c r="C47" s="17"/>
      <c r="D47" s="10"/>
      <c r="E47" s="10"/>
      <c r="F47" s="17"/>
      <c r="G47" s="10"/>
      <c r="H47" s="10"/>
      <c r="I47" s="10"/>
      <c r="J47" s="17"/>
      <c r="K47" s="4">
        <v>5</v>
      </c>
    </row>
    <row r="48" spans="2:12" ht="15" thickTop="1" x14ac:dyDescent="0.3">
      <c r="C48" s="2">
        <v>56</v>
      </c>
      <c r="D48" s="2">
        <v>49</v>
      </c>
      <c r="E48" s="2">
        <v>42</v>
      </c>
      <c r="F48" s="2">
        <v>35</v>
      </c>
      <c r="G48" s="2">
        <v>28</v>
      </c>
      <c r="H48" s="2">
        <v>21</v>
      </c>
      <c r="I48" s="2">
        <v>14</v>
      </c>
      <c r="J48" s="2">
        <v>7</v>
      </c>
      <c r="K48" t="s">
        <v>74</v>
      </c>
    </row>
    <row r="50" spans="2:11" x14ac:dyDescent="0.3">
      <c r="C50" s="2"/>
      <c r="D50" s="2"/>
      <c r="E50" s="2"/>
      <c r="F50" s="2"/>
      <c r="G50" s="2"/>
      <c r="H50" s="2"/>
      <c r="I50" s="2"/>
      <c r="J50" s="2"/>
      <c r="K50" s="2"/>
    </row>
    <row r="51" spans="2:11" x14ac:dyDescent="0.3">
      <c r="C51" s="2"/>
      <c r="D51" s="2"/>
      <c r="E51" s="2"/>
      <c r="F51" s="2"/>
      <c r="G51" s="2"/>
      <c r="H51" s="2"/>
      <c r="I51" s="2"/>
      <c r="J51" s="2"/>
      <c r="K51" s="2"/>
    </row>
    <row r="53" spans="2:11" x14ac:dyDescent="0.3">
      <c r="B53" s="33"/>
      <c r="C53" s="33"/>
      <c r="D53" s="33"/>
      <c r="E53" s="33"/>
      <c r="F53" s="33"/>
      <c r="G53" s="33"/>
      <c r="H53" s="33"/>
      <c r="I53" s="33"/>
      <c r="J53" s="33"/>
    </row>
    <row r="54" spans="2:11" x14ac:dyDescent="0.3">
      <c r="B54" s="33"/>
      <c r="C54" s="33"/>
      <c r="D54" s="33"/>
      <c r="E54" s="33"/>
      <c r="F54" s="33"/>
      <c r="G54" s="33"/>
      <c r="H54" s="33"/>
      <c r="I54" s="33"/>
      <c r="J54" s="33"/>
    </row>
    <row r="55" spans="2:11" x14ac:dyDescent="0.3">
      <c r="B55" s="33"/>
      <c r="C55" s="33"/>
      <c r="D55" s="33"/>
      <c r="E55" s="33"/>
      <c r="F55" s="33"/>
      <c r="G55" s="33"/>
      <c r="H55" s="33"/>
      <c r="I55" s="33"/>
      <c r="J55" s="33"/>
    </row>
    <row r="56" spans="2:11" x14ac:dyDescent="0.3">
      <c r="B56" s="33"/>
      <c r="C56" s="33"/>
      <c r="D56" s="33"/>
      <c r="E56" s="33"/>
      <c r="F56" s="33"/>
      <c r="G56" s="33"/>
      <c r="H56" s="33"/>
      <c r="I56" s="33"/>
      <c r="J56" s="33"/>
    </row>
    <row r="57" spans="2:11" x14ac:dyDescent="0.3">
      <c r="B57" s="33"/>
      <c r="C57" s="33"/>
      <c r="D57" s="33"/>
      <c r="E57" s="33"/>
      <c r="F57" s="33"/>
      <c r="G57" s="33"/>
      <c r="H57" s="33"/>
      <c r="I57" s="33"/>
      <c r="J57" s="33"/>
    </row>
  </sheetData>
  <pageMargins left="0.7" right="0.7" top="0.75" bottom="0.75" header="0.3" footer="0.3"/>
  <pageSetup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15</vt:i4>
      </vt:variant>
    </vt:vector>
  </HeadingPairs>
  <TitlesOfParts>
    <vt:vector size="15" baseType="lpstr">
      <vt:lpstr>Condiciones</vt:lpstr>
      <vt:lpstr>posiciones</vt:lpstr>
      <vt:lpstr>Estiba + Pesos</vt:lpstr>
      <vt:lpstr>Pesos VAL</vt:lpstr>
      <vt:lpstr>Pesos CAL</vt:lpstr>
      <vt:lpstr>Pesos GYQ</vt:lpstr>
      <vt:lpstr>Pesos PAN</vt:lpstr>
      <vt:lpstr>Pesos CAR</vt:lpstr>
      <vt:lpstr>Pesos HOU</vt:lpstr>
      <vt:lpstr>Estiba VAL</vt:lpstr>
      <vt:lpstr>Estiba CAL</vt:lpstr>
      <vt:lpstr>Estiba GYQ</vt:lpstr>
      <vt:lpstr>Estiba PAN</vt:lpstr>
      <vt:lpstr>Estiba CAR</vt:lpstr>
      <vt:lpstr>Estiba HOU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Danii</cp:lastModifiedBy>
  <cp:lastPrinted>2016-08-03T23:43:59Z</cp:lastPrinted>
  <dcterms:created xsi:type="dcterms:W3CDTF">2014-04-28T00:48:10Z</dcterms:created>
  <dcterms:modified xsi:type="dcterms:W3CDTF">2024-10-11T02:19:22Z</dcterms:modified>
</cp:coreProperties>
</file>