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941282-0\Desktop\T1 AB VALENZUELA\2024\"/>
    </mc:Choice>
  </mc:AlternateContent>
  <bookViews>
    <workbookView xWindow="0" yWindow="0" windowWidth="0" windowHeight="0"/>
  </bookViews>
  <sheets>
    <sheet name="ppto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23" i="1"/>
  <c r="C22" i="1"/>
  <c r="C11" i="1"/>
  <c r="D35" i="1" l="1"/>
  <c r="C25" i="1" l="1"/>
  <c r="C13" i="1"/>
  <c r="C35" i="1" l="1"/>
  <c r="C30" i="1"/>
  <c r="C28" i="1" l="1"/>
  <c r="C16" i="1"/>
  <c r="C32" i="1" l="1"/>
  <c r="C39" i="1" s="1"/>
  <c r="C42" i="1" s="1"/>
  <c r="C36" i="1"/>
  <c r="C33" i="1"/>
  <c r="C15" i="1"/>
  <c r="C18" i="1" s="1"/>
  <c r="C19" i="1" s="1"/>
  <c r="C8" i="1"/>
</calcChain>
</file>

<file path=xl/sharedStrings.xml><?xml version="1.0" encoding="utf-8"?>
<sst xmlns="http://schemas.openxmlformats.org/spreadsheetml/2006/main" count="37" uniqueCount="32">
  <si>
    <t>REGALOS OFICIALES</t>
  </si>
  <si>
    <t>CUENTA</t>
  </si>
  <si>
    <t>REGALO DE OFICIALES</t>
  </si>
  <si>
    <t>REGALO FIN DE AÑO OFICIALES</t>
  </si>
  <si>
    <t xml:space="preserve">ESCUDOS </t>
  </si>
  <si>
    <t>TOTAL</t>
  </si>
  <si>
    <t>PLACAS</t>
  </si>
  <si>
    <t>EVENTO OFICIALES</t>
  </si>
  <si>
    <t xml:space="preserve">CANTINA </t>
  </si>
  <si>
    <t>REGALOS</t>
  </si>
  <si>
    <t>PROPINA</t>
  </si>
  <si>
    <t>EVENTO</t>
  </si>
  <si>
    <t>BOOK (CO Y XO)</t>
  </si>
  <si>
    <t>VINO (2*10000)</t>
  </si>
  <si>
    <t>TOTAL EVENTO</t>
  </si>
  <si>
    <t>TOTAL REGALO</t>
  </si>
  <si>
    <t>CINTURON (4*$25000)</t>
  </si>
  <si>
    <t>DESCORCHE (15* $3000)</t>
  </si>
  <si>
    <t>CARTERA (23 * $34900)</t>
  </si>
  <si>
    <t>DISPONIBLE</t>
  </si>
  <si>
    <t>SALDO EVENTO</t>
  </si>
  <si>
    <t>SALDO REGALO</t>
  </si>
  <si>
    <t>CANTINA</t>
  </si>
  <si>
    <t>GRABADO CAJA</t>
  </si>
  <si>
    <t>$$ FIN DE AÑO</t>
  </si>
  <si>
    <t>App.</t>
  </si>
  <si>
    <t>SALDO FINAL (Evento + Regalo)</t>
  </si>
  <si>
    <t>REGALO OF (27*$35000)</t>
  </si>
  <si>
    <t>ENVIO REGALO</t>
  </si>
  <si>
    <t>CUADRO CO Y XO</t>
  </si>
  <si>
    <t>EVENTO CLUB 06 DE DIC</t>
  </si>
  <si>
    <t>FLORES (11*$15000)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</si>
</sst>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 &quot;$&quot;* #,##0_ ;_ &quot;$&quot;* \-#,##0_ ;_ &quot;$&quot;* &quot;-&quot;_ ;_ @_ "/>
    <numFmt numFmtId="164" formatCode="_-* #,##0.00_-;\-* #,##0.00_-;_-* &quot;-&quot;??_-;_-@_-"/>
    <numFmt numFmtId="165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4">
    <xf numFmtId="0" fontId="0" fillId="0" borderId="0" xfId="0"/>
    <xf numFmtId="42" fontId="0" fillId="0" borderId="0" xfId="1" applyFont="1"/>
    <xf numFmtId="42" fontId="0" fillId="0" borderId="0" xfId="0" applyNumberFormat="1"/>
    <xf numFmtId="42" fontId="2" fillId="0" borderId="0" xfId="0" applyNumberFormat="1" applyFont="1"/>
    <xf numFmtId="42" fontId="2" fillId="0" borderId="1" xfId="0" applyNumberFormat="1" applyFont="1" applyBorder="1"/>
    <xf numFmtId="0" fontId="2" fillId="0" borderId="1" xfId="0" applyFont="1" applyBorder="1"/>
    <xf numFmtId="42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Fill="1" applyBorder="1"/>
    <xf numFmtId="42" fontId="0" fillId="0" borderId="0" xfId="0" applyNumberFormat="1" applyFont="1" applyBorder="1"/>
    <xf numFmtId="0" fontId="0" fillId="0" borderId="1" xfId="0" applyFont="1" applyBorder="1"/>
    <xf numFmtId="0" fontId="0" fillId="0" borderId="2" xfId="0" applyFont="1" applyFill="1" applyBorder="1"/>
    <xf numFmtId="42" fontId="0" fillId="0" borderId="3" xfId="0" applyNumberFormat="1" applyFont="1" applyBorder="1"/>
    <xf numFmtId="0" fontId="2" fillId="0" borderId="0" xfId="0" applyFont="1" applyFill="1"/>
    <xf numFmtId="42" fontId="2" fillId="0" borderId="0" xfId="1" applyFont="1" applyFill="1"/>
    <xf numFmtId="0" fontId="0" fillId="0" borderId="7" xfId="0" applyBorder="1"/>
    <xf numFmtId="42" fontId="0" fillId="0" borderId="8" xfId="1" applyFont="1" applyBorder="1"/>
    <xf numFmtId="0" fontId="2" fillId="0" borderId="9" xfId="0" applyFont="1" applyBorder="1"/>
    <xf numFmtId="42" fontId="2" fillId="0" borderId="10" xfId="0" applyNumberFormat="1" applyFont="1" applyBorder="1"/>
    <xf numFmtId="0" fontId="0" fillId="2" borderId="11" xfId="0" applyFill="1" applyBorder="1"/>
    <xf numFmtId="42" fontId="0" fillId="2" borderId="12" xfId="1" applyFont="1" applyFill="1" applyBorder="1"/>
    <xf numFmtId="0" fontId="0" fillId="2" borderId="7" xfId="0" applyFill="1" applyBorder="1"/>
    <xf numFmtId="42" fontId="0" fillId="2" borderId="8" xfId="1" applyFont="1" applyFill="1" applyBorder="1"/>
    <xf numFmtId="0" fontId="2" fillId="2" borderId="13" xfId="0" applyFont="1" applyFill="1" applyBorder="1"/>
    <xf numFmtId="42" fontId="2" fillId="2" borderId="14" xfId="1" applyFont="1" applyFill="1" applyBorder="1"/>
    <xf numFmtId="42" fontId="0" fillId="0" borderId="1" xfId="0" applyNumberFormat="1" applyFont="1" applyBorder="1"/>
    <xf numFmtId="0" fontId="2" fillId="0" borderId="15" xfId="0" applyFont="1" applyBorder="1"/>
    <xf numFmtId="42" fontId="2" fillId="0" borderId="16" xfId="0" applyNumberFormat="1" applyFont="1" applyBorder="1"/>
    <xf numFmtId="0" fontId="2" fillId="4" borderId="5" xfId="0" applyFont="1" applyFill="1" applyBorder="1"/>
    <xf numFmtId="16" fontId="2" fillId="4" borderId="6" xfId="0" applyNumberFormat="1" applyFont="1" applyFill="1" applyBorder="1"/>
    <xf numFmtId="0" fontId="2" fillId="3" borderId="4" xfId="0" applyFont="1" applyFill="1" applyBorder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6">
    <cellStyle name="Millares 2" xfId="2"/>
    <cellStyle name="Millares 2 2" xfId="4"/>
    <cellStyle name="Moneda [0]" xfId="1" builtinId="7"/>
    <cellStyle name="Moneda 2" xfId="5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5"/>
  <sheetViews>
    <sheetView tabSelected="1" topLeftCell="A24" zoomScaleNormal="100" workbookViewId="0">
      <selection activeCell="H34" sqref="H34"/>
    </sheetView>
  </sheetViews>
  <sheetFormatPr baseColWidth="10" defaultRowHeight="15" x14ac:dyDescent="0.25"/>
  <cols>
    <col min="2" max="2" width="27.85546875" customWidth="1"/>
    <col min="3" max="3" width="17.5703125" customWidth="1"/>
  </cols>
  <sheetData>
    <row r="1" spans="2:5" x14ac:dyDescent="0.25">
      <c r="B1" s="32" t="s">
        <v>0</v>
      </c>
      <c r="C1" s="33"/>
    </row>
    <row r="2" spans="2:5" ht="15.75" thickBot="1" x14ac:dyDescent="0.3"/>
    <row r="3" spans="2:5" x14ac:dyDescent="0.25">
      <c r="B3" s="29" t="s">
        <v>1</v>
      </c>
      <c r="C3" s="30" t="s">
        <v>24</v>
      </c>
    </row>
    <row r="4" spans="2:5" x14ac:dyDescent="0.25">
      <c r="B4" s="16" t="s">
        <v>2</v>
      </c>
      <c r="C4" s="17">
        <v>912010</v>
      </c>
    </row>
    <row r="5" spans="2:5" x14ac:dyDescent="0.25">
      <c r="B5" s="16" t="s">
        <v>3</v>
      </c>
      <c r="C5" s="17">
        <v>2630000</v>
      </c>
    </row>
    <row r="6" spans="2:5" x14ac:dyDescent="0.25">
      <c r="B6" s="16" t="s">
        <v>7</v>
      </c>
      <c r="C6" s="17">
        <v>1416458</v>
      </c>
    </row>
    <row r="7" spans="2:5" x14ac:dyDescent="0.25">
      <c r="B7" s="16" t="s">
        <v>8</v>
      </c>
      <c r="C7" s="17">
        <v>2200000</v>
      </c>
      <c r="D7" t="s">
        <v>25</v>
      </c>
    </row>
    <row r="8" spans="2:5" ht="15.75" thickBot="1" x14ac:dyDescent="0.3">
      <c r="B8" s="18" t="s">
        <v>5</v>
      </c>
      <c r="C8" s="19">
        <f>+SUM(C4:C7)</f>
        <v>7158468</v>
      </c>
    </row>
    <row r="9" spans="2:5" ht="15.75" thickBot="1" x14ac:dyDescent="0.3"/>
    <row r="10" spans="2:5" ht="15.75" thickBot="1" x14ac:dyDescent="0.3">
      <c r="B10" s="31" t="s">
        <v>11</v>
      </c>
    </row>
    <row r="11" spans="2:5" x14ac:dyDescent="0.25">
      <c r="B11" s="20" t="s">
        <v>7</v>
      </c>
      <c r="C11" s="21">
        <f>+C6</f>
        <v>1416458</v>
      </c>
    </row>
    <row r="12" spans="2:5" x14ac:dyDescent="0.25">
      <c r="B12" s="22" t="s">
        <v>8</v>
      </c>
      <c r="C12" s="23">
        <v>1200000</v>
      </c>
    </row>
    <row r="13" spans="2:5" ht="15.75" thickBot="1" x14ac:dyDescent="0.3">
      <c r="B13" s="24" t="s">
        <v>19</v>
      </c>
      <c r="C13" s="25">
        <f>+C11+C12</f>
        <v>2616458</v>
      </c>
    </row>
    <row r="14" spans="2:5" x14ac:dyDescent="0.25">
      <c r="B14" s="14"/>
      <c r="C14" s="15"/>
    </row>
    <row r="15" spans="2:5" x14ac:dyDescent="0.25">
      <c r="B15" s="8" t="s">
        <v>30</v>
      </c>
      <c r="C15" s="10">
        <f>44500*52</f>
        <v>2314000</v>
      </c>
      <c r="E15" s="2"/>
    </row>
    <row r="16" spans="2:5" x14ac:dyDescent="0.25">
      <c r="B16" s="9" t="s">
        <v>17</v>
      </c>
      <c r="C16" s="10">
        <f>15*3000</f>
        <v>45000</v>
      </c>
    </row>
    <row r="17" spans="2:3" x14ac:dyDescent="0.25">
      <c r="B17" s="8" t="s">
        <v>10</v>
      </c>
      <c r="C17" s="10">
        <v>250000</v>
      </c>
    </row>
    <row r="18" spans="2:3" x14ac:dyDescent="0.25">
      <c r="B18" s="12" t="s">
        <v>14</v>
      </c>
      <c r="C18" s="13">
        <f>+SUM(C15:C17)</f>
        <v>2609000</v>
      </c>
    </row>
    <row r="19" spans="2:3" x14ac:dyDescent="0.25">
      <c r="B19" s="5" t="s">
        <v>20</v>
      </c>
      <c r="C19" s="4">
        <f>+C13-C18</f>
        <v>7458</v>
      </c>
    </row>
    <row r="20" spans="2:3" ht="15.75" thickBot="1" x14ac:dyDescent="0.3">
      <c r="B20" s="8"/>
      <c r="C20" s="10"/>
    </row>
    <row r="21" spans="2:3" ht="15.75" thickBot="1" x14ac:dyDescent="0.3">
      <c r="B21" s="31" t="s">
        <v>9</v>
      </c>
    </row>
    <row r="22" spans="2:3" x14ac:dyDescent="0.25">
      <c r="B22" s="20" t="s">
        <v>2</v>
      </c>
      <c r="C22" s="21">
        <f>+C4</f>
        <v>912010</v>
      </c>
    </row>
    <row r="23" spans="2:3" x14ac:dyDescent="0.25">
      <c r="B23" s="22" t="s">
        <v>3</v>
      </c>
      <c r="C23" s="23">
        <f>+C5</f>
        <v>2630000</v>
      </c>
    </row>
    <row r="24" spans="2:3" x14ac:dyDescent="0.25">
      <c r="B24" s="22" t="s">
        <v>22</v>
      </c>
      <c r="C24" s="23">
        <v>1000000</v>
      </c>
    </row>
    <row r="25" spans="2:3" ht="15.75" thickBot="1" x14ac:dyDescent="0.3">
      <c r="B25" s="24" t="s">
        <v>19</v>
      </c>
      <c r="C25" s="25">
        <f>+C22+C23+C24</f>
        <v>4542010</v>
      </c>
    </row>
    <row r="26" spans="2:3" ht="14.25" customHeight="1" x14ac:dyDescent="0.25">
      <c r="C26" s="1"/>
    </row>
    <row r="27" spans="2:3" ht="14.25" customHeight="1" x14ac:dyDescent="0.25">
      <c r="B27" t="s">
        <v>4</v>
      </c>
      <c r="C27" s="1">
        <v>1461915</v>
      </c>
    </row>
    <row r="28" spans="2:3" x14ac:dyDescent="0.25">
      <c r="B28" t="s">
        <v>6</v>
      </c>
      <c r="C28" s="1">
        <f>15*7000</f>
        <v>105000</v>
      </c>
    </row>
    <row r="29" spans="2:3" x14ac:dyDescent="0.25">
      <c r="B29" t="s">
        <v>23</v>
      </c>
      <c r="C29" s="2">
        <v>50000</v>
      </c>
    </row>
    <row r="30" spans="2:3" x14ac:dyDescent="0.25">
      <c r="B30" t="s">
        <v>27</v>
      </c>
      <c r="C30" s="2">
        <f>27*35000</f>
        <v>945000</v>
      </c>
    </row>
    <row r="31" spans="2:3" x14ac:dyDescent="0.25">
      <c r="B31" t="s">
        <v>28</v>
      </c>
      <c r="C31" s="2">
        <v>50000</v>
      </c>
    </row>
    <row r="32" spans="2:3" x14ac:dyDescent="0.25">
      <c r="B32" t="s">
        <v>31</v>
      </c>
      <c r="C32" s="1">
        <f>15000*12</f>
        <v>180000</v>
      </c>
    </row>
    <row r="33" spans="2:4" x14ac:dyDescent="0.25">
      <c r="B33" t="s">
        <v>13</v>
      </c>
      <c r="C33" s="1">
        <f>10000*2</f>
        <v>20000</v>
      </c>
    </row>
    <row r="34" spans="2:4" x14ac:dyDescent="0.25">
      <c r="B34" t="s">
        <v>12</v>
      </c>
      <c r="C34" s="1">
        <v>170000</v>
      </c>
    </row>
    <row r="35" spans="2:4" x14ac:dyDescent="0.25">
      <c r="B35" t="s">
        <v>18</v>
      </c>
      <c r="C35" s="1">
        <f>23*34900</f>
        <v>802700</v>
      </c>
      <c r="D35">
        <f>+C35/2</f>
        <v>401350</v>
      </c>
    </row>
    <row r="36" spans="2:4" x14ac:dyDescent="0.25">
      <c r="B36" t="s">
        <v>16</v>
      </c>
      <c r="C36" s="1">
        <f>4*25000</f>
        <v>100000</v>
      </c>
    </row>
    <row r="37" spans="2:4" x14ac:dyDescent="0.25">
      <c r="B37" t="s">
        <v>29</v>
      </c>
      <c r="C37" s="1">
        <v>90000</v>
      </c>
    </row>
    <row r="38" spans="2:4" x14ac:dyDescent="0.25">
      <c r="B38" s="11" t="s">
        <v>15</v>
      </c>
      <c r="C38" s="26">
        <f>+SUM(C27:C37)</f>
        <v>3974615</v>
      </c>
    </row>
    <row r="39" spans="2:4" x14ac:dyDescent="0.25">
      <c r="B39" s="7" t="s">
        <v>21</v>
      </c>
      <c r="C39" s="6">
        <f>+C25-C38</f>
        <v>567395</v>
      </c>
    </row>
    <row r="41" spans="2:4" ht="15.75" thickBot="1" x14ac:dyDescent="0.3"/>
    <row r="42" spans="2:4" ht="15.75" thickBot="1" x14ac:dyDescent="0.3">
      <c r="B42" s="27" t="s">
        <v>26</v>
      </c>
      <c r="C42" s="28">
        <f>+C39+C19</f>
        <v>574853</v>
      </c>
    </row>
    <row r="43" spans="2:4" x14ac:dyDescent="0.25">
      <c r="C43" s="1"/>
    </row>
    <row r="44" spans="2:4" x14ac:dyDescent="0.25">
      <c r="C44" s="3"/>
    </row>
    <row r="45" spans="2:4" x14ac:dyDescent="0.25">
      <c r="C45" s="1"/>
    </row>
  </sheetData>
  <mergeCells count="1">
    <mergeCell ref="B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</vt:lpstr>
      <vt:lpstr>Hoja2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18165302-7</dc:creator>
  <cp:lastModifiedBy>16941282-0</cp:lastModifiedBy>
  <cp:lastPrinted>2023-12-20T13:20:28Z</cp:lastPrinted>
  <dcterms:created xsi:type="dcterms:W3CDTF">2023-11-08T21:07:57Z</dcterms:created>
  <dcterms:modified xsi:type="dcterms:W3CDTF">2024-11-05T20:21:46Z</dcterms:modified>
</cp:coreProperties>
</file>