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15"/>
  <c r="K19"/>
  <c r="K23"/>
  <c r="K2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27" i="1"/>
  <c r="K30" i="2"/>
  <c r="K31"/>
  <c r="K32"/>
  <c r="K33"/>
  <c r="K34"/>
  <c r="K35"/>
  <c r="K36"/>
  <c r="J30"/>
  <c r="J31"/>
  <c r="J32"/>
  <c r="J33"/>
  <c r="J34"/>
  <c r="J35"/>
  <c r="J36"/>
  <c r="K29"/>
  <c r="H29"/>
  <c r="J29"/>
  <c r="I29"/>
  <c r="H30"/>
  <c r="I30"/>
  <c r="H31"/>
  <c r="I31"/>
  <c r="H32"/>
  <c r="I32"/>
  <c r="H33"/>
  <c r="I33"/>
  <c r="H34"/>
  <c r="I34"/>
  <c r="H35"/>
  <c r="I35"/>
  <c r="H36"/>
  <c r="I36"/>
  <c r="H30" i="1"/>
  <c r="H34"/>
  <c r="H31"/>
  <c r="H32"/>
  <c r="H33"/>
  <c r="H28"/>
  <c r="H29"/>
</calcChain>
</file>

<file path=xl/sharedStrings.xml><?xml version="1.0" encoding="utf-8"?>
<sst xmlns="http://schemas.openxmlformats.org/spreadsheetml/2006/main" count="135" uniqueCount="86">
  <si>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</si>
  <si>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</si>
  <si>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</si>
  <si>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</si>
  <si>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</si>
  <si>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</si>
  <si>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</si>
  <si>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</si>
  <si>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Matematicas</t>
  </si>
  <si>
    <t>Lenguaje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</si>
  <si>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</si>
  <si>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</si>
  <si>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</si>
  <si>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</si>
  <si>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</si>
  <si>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</si>
  <si>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</si>
  <si>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</si>
  <si>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</si>
  <si>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</si>
  <si>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</si>
  <si>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</si>
  <si>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</si>
  <si>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</si>
  <si>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</si>
  <si>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</si>
  <si>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</si>
  <si>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</si>
  <si>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</si>
  <si>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</si>
  <si>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</si>
  <si>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</si>
  <si>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</si>
  <si>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</si>
  <si>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</si>
  <si>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</si>
  <si>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</si>
  <si>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</si>
  <si>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</si>
  <si>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</si>
  <si>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</si>
  <si>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</si>
  <si>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</si>
  <si>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</si>
  <si>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</si>
  <si>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</si>
  <si>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</si>
  <si>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</si>
  <si>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</si>
  <si>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</si>
  <si>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</si>
  <si>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</si>
  <si>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</si>
  <si>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</si>
  <si>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</si>
  <si>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</si>
  <si>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</si>
  <si>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</si>
  <si>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</si>
  <si>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</si>
  <si>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</si>
  <si>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</si>
  <si>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</si>
  <si>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</si>
  <si>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</si>
  <si>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</si>
  <si>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</si>
  <si>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</si>
  <si>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</si>
  <si>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</si>
  <si>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</si>
  <si>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</si>
  <si>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</si>
  <si>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</si>
  <si>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</si>
  <si>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</si>
  <si>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</si>
  <si>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</si>
  <si>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</si>
  <si>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</si>
  <si>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</si>
  <si>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</si>
  <si>
    <t xml:space="preserve">Apellido </t>
  </si>
  <si>
    <t xml:space="preserve">Ingles </t>
  </si>
  <si>
    <t xml:space="preserve">Ciencias  </t>
  </si>
  <si>
    <t xml:space="preserve"> </t>
  </si>
</sst>
</file>

<file path=xl/styles.xml><?xml version="1.0" encoding="utf-8"?>
<styleSheet xmlns="http://schemas.openxmlformats.org/spreadsheetml/2006/main">
  <numFmts count="2">
    <numFmt numFmtId="170" formatCode="&quot;$&quot;\ #,##0"/>
    <numFmt numFmtId="171" formatCode="0.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/>
    <xf numFmtId="0" fontId="6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4" xfId="0" applyBorder="1" applyAlignment="1">
      <alignment horizontal="center"/>
    </xf>
    <xf numFmtId="0" fontId="0" fillId="5" borderId="3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0" fillId="3" borderId="0" xfId="0" applyFill="1" applyBorder="1"/>
    <xf numFmtId="0" fontId="0" fillId="0" borderId="3" xfId="0" applyBorder="1" applyAlignment="1">
      <alignment horizontal="center"/>
    </xf>
    <xf numFmtId="0" fontId="0" fillId="5" borderId="3" xfId="0" applyFill="1" applyBorder="1" applyAlignment="1">
      <alignment horizontal="right" vertical="center"/>
    </xf>
    <xf numFmtId="0" fontId="0" fillId="5" borderId="6" xfId="0" applyFill="1" applyBorder="1" applyAlignment="1">
      <alignment horizontal="right" vertical="center"/>
    </xf>
    <xf numFmtId="170" fontId="0" fillId="0" borderId="0" xfId="0" applyNumberFormat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171" fontId="0" fillId="0" borderId="3" xfId="0" applyNumberFormat="1" applyBorder="1" applyAlignment="1">
      <alignment horizontal="center"/>
    </xf>
  </cellXfs>
  <cellStyles count="1">
    <cellStyle name="Normal" xfId="0" builtinId="0"/>
  </cellStyles>
  <dxfs count="1"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190500</xdr:rowOff>
    </xdr:from>
    <xdr:to>
      <xdr:col>9</xdr:col>
      <xdr:colOff>9525</xdr:colOff>
      <xdr:row>18</xdr:row>
      <xdr:rowOff>104775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7725" y="190500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1</xdr:row>
      <xdr:rowOff>19050</xdr:rowOff>
    </xdr:from>
    <xdr:to>
      <xdr:col>9</xdr:col>
      <xdr:colOff>906780</xdr:colOff>
      <xdr:row>16</xdr:row>
      <xdr:rowOff>130175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8300" y="219075"/>
          <a:ext cx="8755380" cy="3111500"/>
        </a:xfrm>
        <a:prstGeom prst="rect">
          <a:avLst/>
        </a:prstGeom>
      </xdr:spPr>
    </xdr:pic>
    <xdr:clientData/>
  </xdr:twoCellAnchor>
  <xdr:twoCellAnchor>
    <xdr:from>
      <xdr:col>2</xdr:col>
      <xdr:colOff>438150</xdr:colOff>
      <xdr:row>27</xdr:row>
      <xdr:rowOff>0</xdr:rowOff>
    </xdr:from>
    <xdr:to>
      <xdr:col>3</xdr:col>
      <xdr:colOff>352425</xdr:colOff>
      <xdr:row>27</xdr:row>
      <xdr:rowOff>152399</xdr:rowOff>
    </xdr:to>
    <xdr:sp macro="" textlink="">
      <xdr:nvSpPr>
        <xdr:cNvPr id="5" name="4 CuadroTexto"/>
        <xdr:cNvSpPr txBox="1"/>
      </xdr:nvSpPr>
      <xdr:spPr>
        <a:xfrm>
          <a:off x="2114550" y="5410200"/>
          <a:ext cx="752475" cy="152399"/>
        </a:xfrm>
        <a:prstGeom prst="rect">
          <a:avLst/>
        </a:prstGeom>
        <a:solidFill>
          <a:srgbClr val="0070C0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CL" sz="1200">
              <a:latin typeface="+mn-lt"/>
            </a:rPr>
            <a:t>NOMBRE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8"/>
  <sheetViews>
    <sheetView topLeftCell="A10" workbookViewId="0">
      <selection activeCell="H27" sqref="H27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9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9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9" ht="24.95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9" ht="24.95" customHeight="1" thickBot="1">
      <c r="B26" s="16" t="s">
        <v>7</v>
      </c>
      <c r="C26" s="16" t="s">
        <v>82</v>
      </c>
      <c r="D26" s="16" t="s">
        <v>8</v>
      </c>
      <c r="E26" s="16" t="s">
        <v>9</v>
      </c>
      <c r="F26" s="16" t="s">
        <v>83</v>
      </c>
      <c r="G26" s="16" t="s">
        <v>84</v>
      </c>
      <c r="H26" s="16" t="s">
        <v>10</v>
      </c>
    </row>
    <row r="27" spans="1:19" ht="24.95" customHeight="1" thickBot="1">
      <c r="B27" s="18" t="s">
        <v>17</v>
      </c>
      <c r="C27" s="18" t="s">
        <v>18</v>
      </c>
      <c r="D27" s="27">
        <v>8.6999999999999993</v>
      </c>
      <c r="E27" s="20">
        <v>7.8</v>
      </c>
      <c r="F27" s="20">
        <v>6.9</v>
      </c>
      <c r="G27" s="20">
        <v>8.9</v>
      </c>
      <c r="H27" s="31">
        <f>D27*$D$25+E27*$E$25+F27*$F$25+G27*$G$25</f>
        <v>8.3550000000000004</v>
      </c>
      <c r="K27" s="1"/>
    </row>
    <row r="28" spans="1:19" ht="24.95" customHeight="1" thickBot="1">
      <c r="B28" s="18" t="s">
        <v>25</v>
      </c>
      <c r="C28" s="18" t="s">
        <v>26</v>
      </c>
      <c r="D28" s="27">
        <v>8.9</v>
      </c>
      <c r="E28" s="20">
        <v>8</v>
      </c>
      <c r="F28" s="20">
        <v>8.9</v>
      </c>
      <c r="G28" s="20">
        <v>6.7</v>
      </c>
      <c r="H28" s="31">
        <f>D28*$D$25+E28*$E$25+F28*$F$25+G28*$G$25</f>
        <v>8.0150000000000006</v>
      </c>
      <c r="K28" s="10" t="s">
        <v>1</v>
      </c>
      <c r="L28" s="7"/>
      <c r="M28" s="7"/>
      <c r="N28" s="7"/>
      <c r="O28" s="7"/>
      <c r="P28" s="7"/>
      <c r="Q28" s="7"/>
      <c r="R28" s="7"/>
      <c r="S28" s="7"/>
    </row>
    <row r="29" spans="1:19" ht="24.95" customHeight="1" thickBot="1">
      <c r="B29" s="18" t="s">
        <v>11</v>
      </c>
      <c r="C29" s="18" t="s">
        <v>12</v>
      </c>
      <c r="D29" s="27">
        <v>8</v>
      </c>
      <c r="E29" s="20">
        <v>9.5</v>
      </c>
      <c r="F29" s="20">
        <v>5.8</v>
      </c>
      <c r="G29" s="20">
        <v>7.5</v>
      </c>
      <c r="H29" s="31">
        <f>D29*$D$25+E29*$E$25+F29*$F$25+G29*$G$25</f>
        <v>8.004999999999999</v>
      </c>
      <c r="K29" s="9" t="s">
        <v>2</v>
      </c>
      <c r="L29" s="7"/>
      <c r="M29" s="7"/>
      <c r="N29" s="7"/>
      <c r="O29" s="7"/>
      <c r="P29" s="7"/>
      <c r="Q29" s="7"/>
      <c r="R29" s="7"/>
      <c r="S29" s="7"/>
    </row>
    <row r="30" spans="1:19" ht="24.95" customHeight="1" thickBot="1">
      <c r="B30" s="18" t="s">
        <v>13</v>
      </c>
      <c r="C30" s="18" t="s">
        <v>14</v>
      </c>
      <c r="D30" s="27">
        <v>5.7</v>
      </c>
      <c r="E30" s="20">
        <v>8.8000000000000007</v>
      </c>
      <c r="F30" s="20">
        <v>6.8</v>
      </c>
      <c r="G30" s="20">
        <v>8.9</v>
      </c>
      <c r="H30" s="20">
        <f>D30*$D$25+E30*$E$25+F30*$F$25+G30*$G$25</f>
        <v>7.5449999999999999</v>
      </c>
      <c r="K30" s="9" t="s">
        <v>3</v>
      </c>
      <c r="L30" s="9"/>
      <c r="M30" s="9"/>
      <c r="N30" s="9"/>
      <c r="O30" s="9"/>
      <c r="P30" s="9"/>
      <c r="Q30" s="9"/>
      <c r="R30" s="9"/>
      <c r="S30" s="9"/>
    </row>
    <row r="31" spans="1:19" ht="24.95" customHeight="1" thickBot="1">
      <c r="B31" s="18" t="s">
        <v>19</v>
      </c>
      <c r="C31" s="18" t="s">
        <v>20</v>
      </c>
      <c r="D31" s="27">
        <v>5.9</v>
      </c>
      <c r="E31" s="20">
        <v>6.9</v>
      </c>
      <c r="F31" s="20">
        <v>7.9</v>
      </c>
      <c r="G31" s="20">
        <v>7.9</v>
      </c>
      <c r="H31" s="20">
        <f>D31*$D$25+E31*$E$25+F31*$F$25+G31*$G$25</f>
        <v>6.95</v>
      </c>
      <c r="K31" s="9" t="s">
        <v>4</v>
      </c>
      <c r="L31" s="9"/>
      <c r="M31" s="9"/>
      <c r="N31" s="9"/>
      <c r="O31" s="9"/>
      <c r="P31" s="9"/>
      <c r="Q31" s="9"/>
      <c r="R31" s="9"/>
      <c r="S31" s="9"/>
    </row>
    <row r="32" spans="1:19" ht="24.95" customHeight="1" thickBot="1">
      <c r="B32" s="18" t="s">
        <v>21</v>
      </c>
      <c r="C32" s="18" t="s">
        <v>22</v>
      </c>
      <c r="D32" s="27">
        <v>5.8</v>
      </c>
      <c r="E32" s="20">
        <v>7.9</v>
      </c>
      <c r="F32" s="20">
        <v>8.9</v>
      </c>
      <c r="G32" s="20">
        <v>6.8</v>
      </c>
      <c r="H32" s="20">
        <f>D32*$D$25+E32*$E$25+F32*$F$25+G32*$G$25</f>
        <v>6.9349999999999996</v>
      </c>
      <c r="K32" s="9" t="s">
        <v>5</v>
      </c>
      <c r="L32" s="9"/>
      <c r="M32" s="9"/>
      <c r="N32" s="9"/>
      <c r="O32" s="9"/>
      <c r="P32" s="9"/>
      <c r="Q32" s="9"/>
      <c r="R32" s="9"/>
      <c r="S32" s="9"/>
    </row>
    <row r="33" spans="2:19" ht="24.95" customHeight="1" thickBot="1">
      <c r="B33" s="18" t="s">
        <v>23</v>
      </c>
      <c r="C33" s="18" t="s">
        <v>24</v>
      </c>
      <c r="D33" s="27">
        <v>7.9</v>
      </c>
      <c r="E33" s="20">
        <v>6.9</v>
      </c>
      <c r="F33" s="20">
        <v>9.6999999999999993</v>
      </c>
      <c r="G33" s="20">
        <v>4.5999999999999996</v>
      </c>
      <c r="H33" s="20">
        <f>D33*$D$25+E33*$E$25+F33*$F$25+G33*$G$25</f>
        <v>6.84</v>
      </c>
      <c r="K33" s="9" t="s">
        <v>6</v>
      </c>
      <c r="L33" s="9"/>
      <c r="M33" s="9"/>
      <c r="N33" s="9"/>
      <c r="O33" s="9"/>
      <c r="P33" s="9"/>
      <c r="Q33" s="9"/>
      <c r="R33" s="9"/>
      <c r="S33" s="9"/>
    </row>
    <row r="34" spans="2:19" ht="24.95" customHeight="1" thickBot="1">
      <c r="B34" s="18" t="s">
        <v>15</v>
      </c>
      <c r="C34" s="18" t="s">
        <v>16</v>
      </c>
      <c r="D34" s="27">
        <v>6.8</v>
      </c>
      <c r="E34" s="20">
        <v>6.7</v>
      </c>
      <c r="F34" s="20">
        <v>7.8</v>
      </c>
      <c r="G34" s="20">
        <v>5.8</v>
      </c>
      <c r="H34" s="20">
        <f>D34*$D$25+E34*$E$25+F34*$F$25+G34*$G$25</f>
        <v>6.5750000000000002</v>
      </c>
      <c r="K34" s="1"/>
    </row>
    <row r="35" spans="2:19">
      <c r="B35" s="19"/>
      <c r="C35" s="19"/>
      <c r="D35" s="19"/>
      <c r="E35" s="19"/>
      <c r="F35" s="19"/>
      <c r="G35" s="19"/>
      <c r="H35" s="19"/>
    </row>
    <row r="36" spans="2:19">
      <c r="B36" s="15"/>
      <c r="C36" s="15"/>
      <c r="D36" s="15"/>
      <c r="E36" s="15"/>
      <c r="F36" s="15"/>
      <c r="G36" s="15"/>
      <c r="H36" s="15"/>
    </row>
    <row r="38" spans="2:19">
      <c r="F38" s="15"/>
    </row>
  </sheetData>
  <sortState ref="B27:H34">
    <sortCondition descending="1" ref="H27"/>
  </sortState>
  <mergeCells count="1">
    <mergeCell ref="A3:A13"/>
  </mergeCells>
  <conditionalFormatting sqref="D27:H34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opLeftCell="A25" workbookViewId="0">
      <selection activeCell="H41" sqref="H41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1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4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4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4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4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4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4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4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4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4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2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2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2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2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22">
      <c r="F24" s="3" t="s">
        <v>27</v>
      </c>
      <c r="G24" s="4">
        <v>7.0000000000000007E-2</v>
      </c>
      <c r="H24" s="2"/>
    </row>
    <row r="25" spans="1:22">
      <c r="F25" s="3" t="s">
        <v>28</v>
      </c>
      <c r="G25" s="4">
        <v>0.08</v>
      </c>
      <c r="H25" s="2"/>
    </row>
    <row r="26" spans="1:22">
      <c r="F26" s="3" t="s">
        <v>29</v>
      </c>
      <c r="G26" s="4">
        <v>0.12</v>
      </c>
      <c r="H26" s="2"/>
    </row>
    <row r="27" spans="1:22" ht="16.5" thickBot="1">
      <c r="G27" s="2"/>
      <c r="H27" s="2"/>
      <c r="L27" s="15"/>
    </row>
    <row r="28" spans="1:22" ht="23.1" customHeight="1" thickBot="1">
      <c r="B28" s="26"/>
      <c r="C28" s="28" t="s">
        <v>85</v>
      </c>
      <c r="D28" s="29"/>
      <c r="E28" s="25" t="s">
        <v>30</v>
      </c>
      <c r="F28" s="22" t="s">
        <v>31</v>
      </c>
      <c r="G28" s="21" t="s">
        <v>32</v>
      </c>
      <c r="H28" s="22" t="s">
        <v>33</v>
      </c>
      <c r="I28" s="21" t="s">
        <v>34</v>
      </c>
      <c r="J28" s="22" t="s">
        <v>81</v>
      </c>
      <c r="K28" s="24" t="s">
        <v>35</v>
      </c>
      <c r="L28" s="23"/>
      <c r="N28" s="1"/>
      <c r="O28" s="7"/>
      <c r="P28" s="7"/>
      <c r="Q28" s="7"/>
      <c r="R28" s="7"/>
      <c r="S28" s="7"/>
      <c r="T28" s="7"/>
      <c r="U28" s="7"/>
      <c r="V28" s="7"/>
    </row>
    <row r="29" spans="1:22" ht="20.100000000000001" customHeight="1">
      <c r="C29" s="5" t="s">
        <v>11</v>
      </c>
      <c r="D29" s="5" t="s">
        <v>12</v>
      </c>
      <c r="E29" s="6" t="s">
        <v>27</v>
      </c>
      <c r="F29" s="6">
        <v>2</v>
      </c>
      <c r="G29" s="30">
        <v>680000</v>
      </c>
      <c r="H29" s="30">
        <f>G29+10%*F29*G29</f>
        <v>816000</v>
      </c>
      <c r="I29" s="30">
        <f>IF(E29="fonasa",H29*$G$24,H29*$G$25)</f>
        <v>57120.000000000007</v>
      </c>
      <c r="J29" s="30">
        <f>H29*$G$26</f>
        <v>97920</v>
      </c>
      <c r="K29" s="30">
        <f>H29-I29-J29</f>
        <v>660960</v>
      </c>
      <c r="L29" s="15"/>
      <c r="N29" s="1"/>
      <c r="O29" s="8" t="s">
        <v>1</v>
      </c>
      <c r="P29" s="7"/>
      <c r="Q29" s="7"/>
      <c r="R29" s="7"/>
      <c r="S29" s="7"/>
      <c r="T29" s="7"/>
      <c r="U29" s="7"/>
      <c r="V29" s="7"/>
    </row>
    <row r="30" spans="1:22" ht="20.100000000000001" customHeight="1">
      <c r="C30" s="5" t="s">
        <v>13</v>
      </c>
      <c r="D30" s="5" t="s">
        <v>14</v>
      </c>
      <c r="E30" s="6" t="s">
        <v>28</v>
      </c>
      <c r="F30" s="6">
        <v>3</v>
      </c>
      <c r="G30" s="30">
        <v>680000</v>
      </c>
      <c r="H30" s="30">
        <f t="shared" ref="H30:H36" si="0">G30+10%*F30*G30</f>
        <v>884000</v>
      </c>
      <c r="I30" s="30">
        <f t="shared" ref="I30:I36" si="1">IF(E30="fonasa",H30*$G$24,H30*$G$25)</f>
        <v>70720</v>
      </c>
      <c r="J30" s="30">
        <f t="shared" ref="J30:J36" si="2">H30*$G$26</f>
        <v>106080</v>
      </c>
      <c r="K30" s="30">
        <f t="shared" ref="K30:K36" si="3">H30-I30-J30</f>
        <v>707200</v>
      </c>
      <c r="N30" s="1"/>
      <c r="O30" s="7"/>
      <c r="P30" s="7"/>
      <c r="Q30" s="7"/>
      <c r="R30" s="7"/>
      <c r="S30" s="7"/>
      <c r="T30" s="7"/>
      <c r="U30" s="7"/>
      <c r="V30" s="7"/>
    </row>
    <row r="31" spans="1:22" ht="20.100000000000001" customHeight="1">
      <c r="C31" s="5" t="s">
        <v>15</v>
      </c>
      <c r="D31" s="5" t="s">
        <v>16</v>
      </c>
      <c r="E31" s="6" t="s">
        <v>28</v>
      </c>
      <c r="F31" s="6">
        <v>1</v>
      </c>
      <c r="G31" s="30">
        <v>680000</v>
      </c>
      <c r="H31" s="30">
        <f t="shared" si="0"/>
        <v>748000</v>
      </c>
      <c r="I31" s="30">
        <f t="shared" si="1"/>
        <v>59840</v>
      </c>
      <c r="J31" s="30">
        <f t="shared" si="2"/>
        <v>89760</v>
      </c>
      <c r="K31" s="30">
        <f t="shared" si="3"/>
        <v>598400</v>
      </c>
      <c r="N31" s="1"/>
      <c r="O31" s="9" t="s">
        <v>36</v>
      </c>
      <c r="P31" s="9"/>
      <c r="Q31" s="9"/>
      <c r="R31" s="9"/>
      <c r="S31" s="9"/>
      <c r="T31" s="9"/>
      <c r="U31" s="9"/>
      <c r="V31" s="7"/>
    </row>
    <row r="32" spans="1:22" ht="20.100000000000001" customHeight="1">
      <c r="C32" s="5" t="s">
        <v>17</v>
      </c>
      <c r="D32" s="5" t="s">
        <v>18</v>
      </c>
      <c r="E32" s="6" t="s">
        <v>27</v>
      </c>
      <c r="F32" s="6">
        <v>3</v>
      </c>
      <c r="G32" s="30">
        <v>680000</v>
      </c>
      <c r="H32" s="30">
        <f t="shared" si="0"/>
        <v>884000</v>
      </c>
      <c r="I32" s="30">
        <f t="shared" si="1"/>
        <v>61880.000000000007</v>
      </c>
      <c r="J32" s="30">
        <f t="shared" si="2"/>
        <v>106080</v>
      </c>
      <c r="K32" s="30">
        <f t="shared" si="3"/>
        <v>716040</v>
      </c>
      <c r="N32" s="1"/>
      <c r="O32" s="9" t="s">
        <v>37</v>
      </c>
      <c r="P32" s="9"/>
      <c r="Q32" s="9"/>
      <c r="R32" s="9"/>
      <c r="S32" s="9"/>
      <c r="T32" s="9"/>
      <c r="U32" s="9"/>
      <c r="V32" s="7"/>
    </row>
    <row r="33" spans="3:22" ht="20.100000000000001" customHeight="1">
      <c r="C33" s="5" t="s">
        <v>19</v>
      </c>
      <c r="D33" s="5" t="s">
        <v>20</v>
      </c>
      <c r="E33" s="6" t="s">
        <v>27</v>
      </c>
      <c r="F33" s="6">
        <v>2</v>
      </c>
      <c r="G33" s="30">
        <v>680000</v>
      </c>
      <c r="H33" s="30">
        <f t="shared" si="0"/>
        <v>816000</v>
      </c>
      <c r="I33" s="30">
        <f t="shared" si="1"/>
        <v>57120.000000000007</v>
      </c>
      <c r="J33" s="30">
        <f t="shared" si="2"/>
        <v>97920</v>
      </c>
      <c r="K33" s="30">
        <f t="shared" si="3"/>
        <v>660960</v>
      </c>
      <c r="N33" s="1"/>
      <c r="O33" s="9" t="s">
        <v>38</v>
      </c>
      <c r="P33" s="9"/>
      <c r="Q33" s="9"/>
      <c r="R33" s="9"/>
      <c r="S33" s="9"/>
      <c r="T33" s="9"/>
      <c r="U33" s="9"/>
      <c r="V33" s="7"/>
    </row>
    <row r="34" spans="3:22" ht="20.100000000000001" customHeight="1">
      <c r="C34" s="5" t="s">
        <v>21</v>
      </c>
      <c r="D34" s="5" t="s">
        <v>22</v>
      </c>
      <c r="E34" s="6" t="s">
        <v>28</v>
      </c>
      <c r="F34" s="6">
        <v>4</v>
      </c>
      <c r="G34" s="30">
        <v>680000</v>
      </c>
      <c r="H34" s="30">
        <f t="shared" si="0"/>
        <v>952000</v>
      </c>
      <c r="I34" s="30">
        <f t="shared" si="1"/>
        <v>76160</v>
      </c>
      <c r="J34" s="30">
        <f t="shared" si="2"/>
        <v>114240</v>
      </c>
      <c r="K34" s="30">
        <f t="shared" si="3"/>
        <v>761600</v>
      </c>
      <c r="N34" s="1"/>
      <c r="O34" s="9" t="s">
        <v>39</v>
      </c>
      <c r="P34" s="9"/>
      <c r="Q34" s="9"/>
      <c r="R34" s="9"/>
      <c r="S34" s="9"/>
      <c r="T34" s="9"/>
      <c r="U34" s="9"/>
      <c r="V34" s="7"/>
    </row>
    <row r="35" spans="3:22" ht="20.100000000000001" customHeight="1">
      <c r="C35" s="5" t="s">
        <v>23</v>
      </c>
      <c r="D35" s="5" t="s">
        <v>24</v>
      </c>
      <c r="E35" s="6" t="s">
        <v>28</v>
      </c>
      <c r="F35" s="6">
        <v>3</v>
      </c>
      <c r="G35" s="30">
        <v>680000</v>
      </c>
      <c r="H35" s="30">
        <f t="shared" si="0"/>
        <v>884000</v>
      </c>
      <c r="I35" s="30">
        <f t="shared" si="1"/>
        <v>70720</v>
      </c>
      <c r="J35" s="30">
        <f t="shared" si="2"/>
        <v>106080</v>
      </c>
      <c r="K35" s="30">
        <f t="shared" si="3"/>
        <v>707200</v>
      </c>
      <c r="N35" s="1"/>
      <c r="O35" s="9" t="s">
        <v>40</v>
      </c>
      <c r="P35" s="9"/>
      <c r="Q35" s="9"/>
      <c r="R35" s="9"/>
      <c r="S35" s="9"/>
      <c r="T35" s="9"/>
      <c r="U35" s="9"/>
      <c r="V35" s="7"/>
    </row>
    <row r="36" spans="3:22" ht="20.100000000000001" customHeight="1">
      <c r="C36" s="5" t="s">
        <v>25</v>
      </c>
      <c r="D36" s="5" t="s">
        <v>26</v>
      </c>
      <c r="E36" s="6" t="s">
        <v>28</v>
      </c>
      <c r="F36" s="6">
        <v>5</v>
      </c>
      <c r="G36" s="30">
        <v>680000</v>
      </c>
      <c r="H36" s="30">
        <f t="shared" si="0"/>
        <v>1020000</v>
      </c>
      <c r="I36" s="30">
        <f t="shared" si="1"/>
        <v>81600</v>
      </c>
      <c r="J36" s="30">
        <f t="shared" si="2"/>
        <v>122400</v>
      </c>
      <c r="K36" s="30">
        <f t="shared" si="3"/>
        <v>816000</v>
      </c>
      <c r="N36" s="1"/>
      <c r="O36" s="7"/>
      <c r="P36" s="7"/>
      <c r="Q36" s="7"/>
      <c r="R36" s="7"/>
      <c r="S36" s="7"/>
      <c r="T36" s="7"/>
      <c r="U36" s="7"/>
      <c r="V36" s="7"/>
    </row>
    <row r="37" spans="3:22">
      <c r="I37" s="30"/>
    </row>
  </sheetData>
  <mergeCells count="1">
    <mergeCell ref="A6:A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N33"/>
  <sheetViews>
    <sheetView tabSelected="1" workbookViewId="0">
      <selection activeCell="O7" sqref="O7"/>
    </sheetView>
  </sheetViews>
  <sheetFormatPr baseColWidth="10" defaultRowHeight="15.75"/>
  <cols>
    <col min="10" max="10" width="11.125" bestFit="1" customWidth="1"/>
  </cols>
  <sheetData>
    <row r="2" spans="2:14">
      <c r="B2" s="15"/>
    </row>
    <row r="4" spans="2:14">
      <c r="F4" t="s">
        <v>41</v>
      </c>
      <c r="K4" s="12">
        <v>0.4</v>
      </c>
    </row>
    <row r="5" spans="2:14" ht="16.5" thickBot="1"/>
    <row r="6" spans="2:14" ht="16.5" thickBot="1">
      <c r="B6" s="32" t="s">
        <v>42</v>
      </c>
      <c r="C6" s="32"/>
      <c r="D6" s="32" t="s">
        <v>43</v>
      </c>
      <c r="E6" s="32" t="s">
        <v>44</v>
      </c>
      <c r="F6" s="32" t="s">
        <v>45</v>
      </c>
      <c r="G6" s="32" t="s">
        <v>46</v>
      </c>
      <c r="H6" s="32" t="s">
        <v>47</v>
      </c>
      <c r="I6" s="32" t="s">
        <v>48</v>
      </c>
      <c r="J6" s="32" t="s">
        <v>49</v>
      </c>
      <c r="K6" s="32" t="s">
        <v>50</v>
      </c>
      <c r="L6" s="32" t="s">
        <v>51</v>
      </c>
      <c r="M6" s="32" t="s">
        <v>52</v>
      </c>
      <c r="N6" s="32"/>
    </row>
    <row r="7" spans="2:14" ht="16.5" thickBot="1">
      <c r="B7" s="17" t="s">
        <v>11</v>
      </c>
      <c r="C7" s="18" t="s">
        <v>12</v>
      </c>
      <c r="D7" s="34">
        <v>10</v>
      </c>
      <c r="E7" s="34">
        <v>8</v>
      </c>
      <c r="F7" s="34">
        <v>10</v>
      </c>
      <c r="G7" s="34">
        <v>7</v>
      </c>
      <c r="H7" s="34">
        <v>5.4</v>
      </c>
      <c r="I7" s="33">
        <f>AVERAGE(D7:H7)</f>
        <v>8.08</v>
      </c>
      <c r="J7" s="34" t="str">
        <f>IF(I7&gt;=8,"eximido de ex", "da examen")</f>
        <v>eximido de ex</v>
      </c>
      <c r="K7" s="34">
        <f>I7</f>
        <v>8.08</v>
      </c>
      <c r="L7" s="34">
        <f>I7*0.6+K7*$K$4</f>
        <v>8.08</v>
      </c>
      <c r="M7" s="34" t="str">
        <f>IF(L7&gt;=6,"APROBADO","REPROBADO")</f>
        <v>APROBADO</v>
      </c>
      <c r="N7" s="34"/>
    </row>
    <row r="8" spans="2:14" ht="16.5" thickBot="1">
      <c r="B8" s="17" t="s">
        <v>13</v>
      </c>
      <c r="C8" s="18" t="s">
        <v>14</v>
      </c>
      <c r="D8" s="34">
        <v>8</v>
      </c>
      <c r="E8" s="34">
        <v>7</v>
      </c>
      <c r="F8" s="34">
        <v>5.4</v>
      </c>
      <c r="G8" s="34">
        <v>1.5</v>
      </c>
      <c r="H8" s="34">
        <v>5.5</v>
      </c>
      <c r="I8" s="33">
        <f t="shared" ref="I8:I25" si="0">AVERAGE(D8:H8)</f>
        <v>5.4799999999999995</v>
      </c>
      <c r="J8" s="34" t="str">
        <f t="shared" ref="J8:J24" si="1">IF(I8&gt;=8,"eximido de ex", "da examen")</f>
        <v>da examen</v>
      </c>
      <c r="K8" s="34">
        <v>8.4</v>
      </c>
      <c r="L8" s="34">
        <f t="shared" ref="L8:L25" si="2">I8*0.6+K8*$K$4</f>
        <v>6.6479999999999997</v>
      </c>
      <c r="M8" s="34" t="str">
        <f t="shared" ref="M8:M25" si="3">IF(L8&gt;=6,"APROBADO","REPROBADO")</f>
        <v>APROBADO</v>
      </c>
      <c r="N8" s="34"/>
    </row>
    <row r="9" spans="2:14" ht="16.5" thickBot="1">
      <c r="B9" s="17" t="s">
        <v>15</v>
      </c>
      <c r="C9" s="18" t="s">
        <v>16</v>
      </c>
      <c r="D9" s="34">
        <v>7.5</v>
      </c>
      <c r="E9" s="34">
        <v>6</v>
      </c>
      <c r="F9" s="34">
        <v>10</v>
      </c>
      <c r="G9" s="34">
        <v>5.4</v>
      </c>
      <c r="H9" s="34">
        <v>6</v>
      </c>
      <c r="I9" s="33">
        <f t="shared" si="0"/>
        <v>6.9799999999999995</v>
      </c>
      <c r="J9" s="34" t="str">
        <f t="shared" si="1"/>
        <v>da examen</v>
      </c>
      <c r="K9" s="34">
        <v>9</v>
      </c>
      <c r="L9" s="34">
        <f t="shared" si="2"/>
        <v>7.7880000000000003</v>
      </c>
      <c r="M9" s="34" t="str">
        <f t="shared" si="3"/>
        <v>APROBADO</v>
      </c>
      <c r="N9" s="34"/>
    </row>
    <row r="10" spans="2:14" ht="16.5" thickBot="1">
      <c r="B10" s="17" t="s">
        <v>17</v>
      </c>
      <c r="C10" s="18" t="s">
        <v>18</v>
      </c>
      <c r="D10" s="34">
        <v>7</v>
      </c>
      <c r="E10" s="34">
        <v>7.2</v>
      </c>
      <c r="F10" s="34">
        <v>8</v>
      </c>
      <c r="G10" s="34">
        <v>8.9</v>
      </c>
      <c r="H10" s="34">
        <v>3.4</v>
      </c>
      <c r="I10" s="33">
        <f t="shared" si="0"/>
        <v>6.9</v>
      </c>
      <c r="J10" s="34" t="str">
        <f t="shared" si="1"/>
        <v>da examen</v>
      </c>
      <c r="K10" s="34">
        <v>7.5</v>
      </c>
      <c r="L10" s="34">
        <f t="shared" si="2"/>
        <v>7.14</v>
      </c>
      <c r="M10" s="34" t="str">
        <f t="shared" si="3"/>
        <v>APROBADO</v>
      </c>
      <c r="N10" s="34"/>
    </row>
    <row r="11" spans="2:14" ht="16.5" thickBot="1">
      <c r="B11" s="17" t="s">
        <v>19</v>
      </c>
      <c r="C11" s="18" t="s">
        <v>20</v>
      </c>
      <c r="D11" s="34">
        <v>6.8</v>
      </c>
      <c r="E11" s="34">
        <v>6</v>
      </c>
      <c r="F11" s="34">
        <v>5.4</v>
      </c>
      <c r="G11" s="34">
        <v>7</v>
      </c>
      <c r="H11" s="34">
        <v>10</v>
      </c>
      <c r="I11" s="33">
        <f t="shared" si="0"/>
        <v>7.0400000000000009</v>
      </c>
      <c r="J11" s="34" t="str">
        <f t="shared" si="1"/>
        <v>da examen</v>
      </c>
      <c r="K11" s="34">
        <v>8.1999999999999993</v>
      </c>
      <c r="L11" s="34">
        <f t="shared" si="2"/>
        <v>7.5039999999999996</v>
      </c>
      <c r="M11" s="34" t="str">
        <f t="shared" si="3"/>
        <v>APROBADO</v>
      </c>
      <c r="N11" s="34"/>
    </row>
    <row r="12" spans="2:14" ht="16.5" thickBot="1">
      <c r="B12" s="17" t="s">
        <v>21</v>
      </c>
      <c r="C12" s="18" t="s">
        <v>22</v>
      </c>
      <c r="D12" s="34">
        <v>6.6</v>
      </c>
      <c r="E12" s="34">
        <v>5.5</v>
      </c>
      <c r="F12" s="34">
        <v>8</v>
      </c>
      <c r="G12" s="34">
        <v>10</v>
      </c>
      <c r="H12" s="34">
        <v>8</v>
      </c>
      <c r="I12" s="33">
        <f t="shared" si="0"/>
        <v>7.62</v>
      </c>
      <c r="J12" s="34" t="str">
        <f t="shared" si="1"/>
        <v>da examen</v>
      </c>
      <c r="K12" s="34">
        <v>9.5</v>
      </c>
      <c r="L12" s="34">
        <f t="shared" si="2"/>
        <v>8.3719999999999999</v>
      </c>
      <c r="M12" s="34" t="str">
        <f t="shared" si="3"/>
        <v>APROBADO</v>
      </c>
      <c r="N12" s="34"/>
    </row>
    <row r="13" spans="2:14" ht="16.5" thickBot="1">
      <c r="B13" s="17" t="s">
        <v>23</v>
      </c>
      <c r="C13" s="18" t="s">
        <v>24</v>
      </c>
      <c r="D13" s="34">
        <v>7</v>
      </c>
      <c r="E13" s="34">
        <v>3.4</v>
      </c>
      <c r="F13" s="34">
        <v>7.6</v>
      </c>
      <c r="G13" s="34">
        <v>8</v>
      </c>
      <c r="H13" s="34">
        <v>7.6</v>
      </c>
      <c r="I13" s="33">
        <f t="shared" si="0"/>
        <v>6.7200000000000006</v>
      </c>
      <c r="J13" s="34" t="str">
        <f t="shared" si="1"/>
        <v>da examen</v>
      </c>
      <c r="K13" s="34">
        <v>8.5</v>
      </c>
      <c r="L13" s="34">
        <f t="shared" si="2"/>
        <v>7.4320000000000004</v>
      </c>
      <c r="M13" s="34" t="str">
        <f t="shared" si="3"/>
        <v>APROBADO</v>
      </c>
      <c r="N13" s="34"/>
    </row>
    <row r="14" spans="2:14" ht="16.5" thickBot="1">
      <c r="B14" s="17" t="s">
        <v>25</v>
      </c>
      <c r="C14" s="18" t="s">
        <v>26</v>
      </c>
      <c r="D14" s="34">
        <v>5</v>
      </c>
      <c r="E14" s="34">
        <v>5.6</v>
      </c>
      <c r="F14" s="34">
        <v>7.7</v>
      </c>
      <c r="G14" s="34">
        <v>7.5</v>
      </c>
      <c r="H14" s="34">
        <v>7.7</v>
      </c>
      <c r="I14" s="33">
        <f t="shared" si="0"/>
        <v>6.7</v>
      </c>
      <c r="J14" s="34" t="str">
        <f t="shared" si="1"/>
        <v>da examen</v>
      </c>
      <c r="K14" s="34">
        <v>8.4</v>
      </c>
      <c r="L14" s="34">
        <f t="shared" si="2"/>
        <v>7.38</v>
      </c>
      <c r="M14" s="34" t="str">
        <f t="shared" si="3"/>
        <v>APROBADO</v>
      </c>
      <c r="N14" s="34"/>
    </row>
    <row r="15" spans="2:14" ht="16.5" thickBot="1">
      <c r="B15" s="17" t="s">
        <v>70</v>
      </c>
      <c r="C15" s="18" t="s">
        <v>53</v>
      </c>
      <c r="D15" s="34">
        <v>5.3</v>
      </c>
      <c r="E15" s="34">
        <v>10</v>
      </c>
      <c r="F15" s="34">
        <v>9.8000000000000007</v>
      </c>
      <c r="G15" s="34">
        <v>7</v>
      </c>
      <c r="H15" s="34">
        <v>9.8000000000000007</v>
      </c>
      <c r="I15" s="33">
        <f t="shared" si="0"/>
        <v>8.3800000000000008</v>
      </c>
      <c r="J15" s="34" t="str">
        <f t="shared" si="1"/>
        <v>eximido de ex</v>
      </c>
      <c r="K15" s="34">
        <f>I15</f>
        <v>8.3800000000000008</v>
      </c>
      <c r="L15" s="34">
        <f t="shared" si="2"/>
        <v>8.3800000000000008</v>
      </c>
      <c r="M15" s="34" t="str">
        <f t="shared" si="3"/>
        <v>APROBADO</v>
      </c>
      <c r="N15" s="34"/>
    </row>
    <row r="16" spans="2:14" ht="16.5" thickBot="1">
      <c r="B16" s="17" t="s">
        <v>71</v>
      </c>
      <c r="C16" s="18" t="s">
        <v>54</v>
      </c>
      <c r="D16" s="34">
        <v>8</v>
      </c>
      <c r="E16" s="34">
        <v>5.6</v>
      </c>
      <c r="F16" s="34">
        <v>9.6999999999999993</v>
      </c>
      <c r="G16" s="34">
        <v>6.8</v>
      </c>
      <c r="H16" s="34">
        <v>9.6999999999999993</v>
      </c>
      <c r="I16" s="33">
        <f t="shared" si="0"/>
        <v>7.9599999999999991</v>
      </c>
      <c r="J16" s="34" t="str">
        <f t="shared" si="1"/>
        <v>da examen</v>
      </c>
      <c r="K16" s="34">
        <v>7.9</v>
      </c>
      <c r="L16" s="34">
        <f t="shared" si="2"/>
        <v>7.9359999999999991</v>
      </c>
      <c r="M16" s="34" t="str">
        <f t="shared" si="3"/>
        <v>APROBADO</v>
      </c>
      <c r="N16" s="34"/>
    </row>
    <row r="17" spans="2:14" ht="16.5" thickBot="1">
      <c r="B17" s="17" t="s">
        <v>72</v>
      </c>
      <c r="C17" s="18" t="s">
        <v>55</v>
      </c>
      <c r="D17" s="34">
        <v>9.5</v>
      </c>
      <c r="E17" s="34">
        <v>5.4</v>
      </c>
      <c r="F17" s="34">
        <v>4.5</v>
      </c>
      <c r="G17" s="34">
        <v>6.6</v>
      </c>
      <c r="H17" s="34">
        <v>4.5</v>
      </c>
      <c r="I17" s="33">
        <f t="shared" si="0"/>
        <v>6.1</v>
      </c>
      <c r="J17" s="34" t="str">
        <f t="shared" si="1"/>
        <v>da examen</v>
      </c>
      <c r="K17" s="34">
        <v>8.9</v>
      </c>
      <c r="L17" s="34">
        <f t="shared" si="2"/>
        <v>7.2200000000000006</v>
      </c>
      <c r="M17" s="34" t="str">
        <f t="shared" si="3"/>
        <v>APROBADO</v>
      </c>
      <c r="N17" s="34"/>
    </row>
    <row r="18" spans="2:14" ht="16.5" thickBot="1">
      <c r="B18" s="17" t="s">
        <v>73</v>
      </c>
      <c r="C18" s="18" t="s">
        <v>56</v>
      </c>
      <c r="D18" s="34">
        <v>1.7</v>
      </c>
      <c r="E18" s="34">
        <v>3.4</v>
      </c>
      <c r="F18" s="34">
        <v>5.6</v>
      </c>
      <c r="G18" s="34">
        <v>7</v>
      </c>
      <c r="H18" s="34">
        <v>5.6</v>
      </c>
      <c r="I18" s="33">
        <f t="shared" si="0"/>
        <v>4.6599999999999993</v>
      </c>
      <c r="J18" s="34" t="str">
        <f t="shared" si="1"/>
        <v>da examen</v>
      </c>
      <c r="K18" s="34">
        <v>4.5</v>
      </c>
      <c r="L18" s="34">
        <f t="shared" si="2"/>
        <v>4.5959999999999992</v>
      </c>
      <c r="M18" s="34" t="str">
        <f t="shared" si="3"/>
        <v>REPROBADO</v>
      </c>
      <c r="N18" s="34"/>
    </row>
    <row r="19" spans="2:14" ht="16.5" thickBot="1">
      <c r="B19" s="17" t="s">
        <v>74</v>
      </c>
      <c r="C19" s="18" t="s">
        <v>18</v>
      </c>
      <c r="D19" s="34">
        <v>10</v>
      </c>
      <c r="E19" s="34">
        <v>5</v>
      </c>
      <c r="F19" s="34">
        <v>7.6</v>
      </c>
      <c r="G19" s="34">
        <v>10</v>
      </c>
      <c r="H19" s="34">
        <v>7.6</v>
      </c>
      <c r="I19" s="33">
        <f t="shared" si="0"/>
        <v>8.0400000000000009</v>
      </c>
      <c r="J19" s="34" t="str">
        <f t="shared" si="1"/>
        <v>eximido de ex</v>
      </c>
      <c r="K19" s="34">
        <f>I19</f>
        <v>8.0400000000000009</v>
      </c>
      <c r="L19" s="34">
        <f t="shared" si="2"/>
        <v>8.0400000000000009</v>
      </c>
      <c r="M19" s="34" t="str">
        <f t="shared" si="3"/>
        <v>APROBADO</v>
      </c>
      <c r="N19" s="34"/>
    </row>
    <row r="20" spans="2:14" ht="16.5" thickBot="1">
      <c r="B20" s="17" t="s">
        <v>75</v>
      </c>
      <c r="C20" s="18" t="s">
        <v>57</v>
      </c>
      <c r="D20" s="34">
        <v>8</v>
      </c>
      <c r="E20" s="34">
        <v>4.5</v>
      </c>
      <c r="F20" s="34">
        <v>2.2999999999999998</v>
      </c>
      <c r="G20" s="34">
        <v>5.3</v>
      </c>
      <c r="H20" s="34">
        <v>2.2999999999999998</v>
      </c>
      <c r="I20" s="33">
        <f t="shared" si="0"/>
        <v>4.4800000000000004</v>
      </c>
      <c r="J20" s="34" t="str">
        <f t="shared" si="1"/>
        <v>da examen</v>
      </c>
      <c r="K20" s="34">
        <v>4.8</v>
      </c>
      <c r="L20" s="34">
        <f t="shared" si="2"/>
        <v>4.6080000000000005</v>
      </c>
      <c r="M20" s="34" t="str">
        <f t="shared" si="3"/>
        <v>REPROBADO</v>
      </c>
      <c r="N20" s="34"/>
    </row>
    <row r="21" spans="2:14" ht="16.5" thickBot="1">
      <c r="B21" s="17" t="s">
        <v>76</v>
      </c>
      <c r="C21" s="18" t="s">
        <v>58</v>
      </c>
      <c r="D21" s="34">
        <v>3</v>
      </c>
      <c r="E21" s="34">
        <v>1.2</v>
      </c>
      <c r="F21" s="34">
        <v>4.3</v>
      </c>
      <c r="G21" s="34">
        <v>8</v>
      </c>
      <c r="H21" s="34">
        <v>4.3</v>
      </c>
      <c r="I21" s="33">
        <f t="shared" si="0"/>
        <v>4.16</v>
      </c>
      <c r="J21" s="34" t="str">
        <f t="shared" si="1"/>
        <v>da examen</v>
      </c>
      <c r="K21" s="34">
        <v>5.5</v>
      </c>
      <c r="L21" s="34">
        <f t="shared" si="2"/>
        <v>4.6959999999999997</v>
      </c>
      <c r="M21" s="34" t="str">
        <f t="shared" si="3"/>
        <v>REPROBADO</v>
      </c>
      <c r="N21" s="34"/>
    </row>
    <row r="22" spans="2:14" ht="16.5" thickBot="1">
      <c r="B22" s="17" t="s">
        <v>77</v>
      </c>
      <c r="C22" s="18" t="s">
        <v>59</v>
      </c>
      <c r="D22" s="34">
        <v>7.8</v>
      </c>
      <c r="E22" s="34">
        <v>5.8</v>
      </c>
      <c r="F22" s="34">
        <v>5.4</v>
      </c>
      <c r="G22" s="34">
        <v>9.5</v>
      </c>
      <c r="H22" s="34">
        <v>5.4</v>
      </c>
      <c r="I22" s="33">
        <f t="shared" si="0"/>
        <v>6.7799999999999994</v>
      </c>
      <c r="J22" s="34" t="str">
        <f t="shared" si="1"/>
        <v>da examen</v>
      </c>
      <c r="K22" s="34">
        <v>9.4</v>
      </c>
      <c r="L22" s="34">
        <f t="shared" si="2"/>
        <v>7.8279999999999994</v>
      </c>
      <c r="M22" s="34" t="str">
        <f t="shared" si="3"/>
        <v>APROBADO</v>
      </c>
      <c r="N22" s="34"/>
    </row>
    <row r="23" spans="2:14" ht="16.5" thickBot="1">
      <c r="B23" s="17" t="s">
        <v>78</v>
      </c>
      <c r="C23" s="18" t="s">
        <v>60</v>
      </c>
      <c r="D23" s="34">
        <v>10</v>
      </c>
      <c r="E23" s="34">
        <v>7.7</v>
      </c>
      <c r="F23" s="34">
        <v>7.6</v>
      </c>
      <c r="G23" s="34">
        <v>10</v>
      </c>
      <c r="H23" s="34">
        <v>7.6</v>
      </c>
      <c r="I23" s="33">
        <f t="shared" si="0"/>
        <v>8.58</v>
      </c>
      <c r="J23" s="34" t="str">
        <f t="shared" si="1"/>
        <v>eximido de ex</v>
      </c>
      <c r="K23" s="34">
        <f>I23</f>
        <v>8.58</v>
      </c>
      <c r="L23" s="34">
        <f t="shared" si="2"/>
        <v>8.58</v>
      </c>
      <c r="M23" s="34" t="str">
        <f t="shared" si="3"/>
        <v>APROBADO</v>
      </c>
      <c r="N23" s="34"/>
    </row>
    <row r="24" spans="2:14" ht="16.5" thickBot="1">
      <c r="B24" s="17" t="s">
        <v>79</v>
      </c>
      <c r="C24" s="18" t="s">
        <v>61</v>
      </c>
      <c r="D24" s="34">
        <v>0</v>
      </c>
      <c r="E24" s="34">
        <v>7</v>
      </c>
      <c r="F24" s="34">
        <v>1.2</v>
      </c>
      <c r="G24" s="34">
        <v>3</v>
      </c>
      <c r="H24" s="34">
        <v>1.2</v>
      </c>
      <c r="I24" s="33">
        <f t="shared" si="0"/>
        <v>2.4799999999999995</v>
      </c>
      <c r="J24" s="34" t="str">
        <f t="shared" si="1"/>
        <v>da examen</v>
      </c>
      <c r="K24" s="34">
        <v>4.3</v>
      </c>
      <c r="L24" s="34">
        <f t="shared" si="2"/>
        <v>3.2079999999999997</v>
      </c>
      <c r="M24" s="34" t="str">
        <f t="shared" si="3"/>
        <v>REPROBADO</v>
      </c>
      <c r="N24" s="34"/>
    </row>
    <row r="25" spans="2:14" ht="16.5" thickBot="1">
      <c r="B25" s="17" t="s">
        <v>80</v>
      </c>
      <c r="C25" s="18" t="s">
        <v>62</v>
      </c>
      <c r="D25" s="34">
        <v>9</v>
      </c>
      <c r="E25" s="34">
        <v>10</v>
      </c>
      <c r="F25" s="34">
        <v>7</v>
      </c>
      <c r="G25" s="34">
        <v>8.9</v>
      </c>
      <c r="H25" s="34">
        <v>7</v>
      </c>
      <c r="I25" s="33">
        <f t="shared" si="0"/>
        <v>8.379999999999999</v>
      </c>
      <c r="J25" s="34"/>
      <c r="K25" s="34">
        <f>I25</f>
        <v>8.379999999999999</v>
      </c>
      <c r="L25" s="34">
        <f t="shared" si="2"/>
        <v>8.379999999999999</v>
      </c>
      <c r="M25" s="34" t="str">
        <f t="shared" si="3"/>
        <v>APROBADO</v>
      </c>
      <c r="N25" s="34"/>
    </row>
    <row r="27" spans="2:14">
      <c r="B27" t="s">
        <v>63</v>
      </c>
    </row>
    <row r="28" spans="2:14">
      <c r="B28" t="s">
        <v>64</v>
      </c>
    </row>
    <row r="29" spans="2:14">
      <c r="B29" t="s">
        <v>65</v>
      </c>
    </row>
    <row r="30" spans="2:14">
      <c r="B30" t="s">
        <v>66</v>
      </c>
    </row>
    <row r="31" spans="2:14">
      <c r="B31" t="s">
        <v>67</v>
      </c>
    </row>
    <row r="32" spans="2:14">
      <c r="B32" t="s">
        <v>68</v>
      </c>
    </row>
    <row r="33" spans="2:2">
      <c r="B33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 10</cp:lastModifiedBy>
  <dcterms:created xsi:type="dcterms:W3CDTF">2022-04-04T14:02:18Z</dcterms:created>
  <dcterms:modified xsi:type="dcterms:W3CDTF">2024-04-10T14:30:15Z</dcterms:modified>
</cp:coreProperties>
</file>