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1'!$B$23:$H$23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31"/>
  <c r="H24"/>
  <c r="H28"/>
  <c r="H29"/>
  <c r="H30"/>
  <c r="H25"/>
  <c r="H26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<sst xmlns="http://schemas.openxmlformats.org/spreadsheetml/2006/main" count="72" uniqueCount="45">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</sst>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4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 applyAlignment="1">
      <alignment horizontal="center" vertical="center" wrapText="1"/>
    </xf>
    <xf numFmtId="9" fontId="6" fillId="0" borderId="0" xfId="0" applyNumberFormat="1" applyFont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vertical="center"/>
    </xf>
    <xf numFmtId="2" fontId="0" fillId="0" borderId="4" xfId="0" applyNumberFormat="1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44" fontId="0" fillId="0" borderId="0" xfId="1" applyFont="1"/>
    <xf numFmtId="44" fontId="0" fillId="0" borderId="0" xfId="0" applyNumberFormat="1"/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174" fontId="0" fillId="0" borderId="0" xfId="1" applyNumberFormat="1" applyFont="1" applyBorder="1" applyAlignment="1">
      <alignment vertical="center"/>
    </xf>
    <xf numFmtId="174" fontId="0" fillId="0" borderId="0" xfId="1" applyNumberFormat="1" applyFont="1" applyBorder="1" applyAlignment="1">
      <alignment vertical="center" wrapText="1"/>
    </xf>
    <xf numFmtId="174" fontId="0" fillId="0" borderId="9" xfId="1" applyNumberFormat="1" applyFont="1" applyBorder="1" applyAlignment="1">
      <alignment vertical="center"/>
    </xf>
    <xf numFmtId="174" fontId="0" fillId="0" borderId="11" xfId="1" applyNumberFormat="1" applyFont="1" applyBorder="1" applyAlignment="1">
      <alignment vertical="center"/>
    </xf>
    <xf numFmtId="174" fontId="0" fillId="0" borderId="11" xfId="1" applyNumberFormat="1" applyFont="1" applyBorder="1" applyAlignment="1">
      <alignment vertical="center" wrapText="1"/>
    </xf>
    <xf numFmtId="174" fontId="0" fillId="0" borderId="12" xfId="1" applyNumberFormat="1" applyFont="1" applyBorder="1" applyAlignment="1">
      <alignment vertical="center"/>
    </xf>
  </cellXfs>
  <cellStyles count="2">
    <cellStyle name="Moneda" xfId="1" builtinId="4"/>
    <cellStyle name="Normal" xfId="0" builtinId="0"/>
  </cellStyles>
  <dxfs count="8">
    <dxf>
      <font>
        <condense val="0"/>
        <extend val="0"/>
        <color rgb="FF9C0006"/>
      </font>
    </dxf>
    <dxf>
      <font>
        <color rgb="FFFF0000"/>
      </font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704850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714375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opLeftCell="A7" workbookViewId="0">
      <selection activeCell="J24" sqref="J24"/>
    </sheetView>
  </sheetViews>
  <sheetFormatPr baseColWidth="10" defaultRowHeight="15.75"/>
  <cols>
    <col min="4" max="4" width="13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>
      <c r="B22" s="13"/>
      <c r="C22" s="13"/>
      <c r="D22" s="14">
        <v>0.35</v>
      </c>
      <c r="E22" s="14">
        <v>0.25</v>
      </c>
      <c r="F22" s="14">
        <v>0.1</v>
      </c>
      <c r="G22" s="14">
        <v>0.3</v>
      </c>
      <c r="H22" s="13"/>
    </row>
    <row r="23" spans="1:11" ht="36.75" customHeight="1" thickBot="1">
      <c r="B23" s="15" t="s">
        <v>7</v>
      </c>
      <c r="C23" s="15" t="s">
        <v>8</v>
      </c>
      <c r="D23" s="15" t="s">
        <v>9</v>
      </c>
      <c r="E23" s="15" t="s">
        <v>10</v>
      </c>
      <c r="F23" s="15" t="s">
        <v>11</v>
      </c>
      <c r="G23" s="15" t="s">
        <v>12</v>
      </c>
      <c r="H23" s="15" t="s">
        <v>13</v>
      </c>
    </row>
    <row r="24" spans="1:11" ht="21" customHeight="1">
      <c r="B24" s="21" t="s">
        <v>20</v>
      </c>
      <c r="C24" s="21" t="s">
        <v>21</v>
      </c>
      <c r="D24" s="16">
        <v>8.6999999999999993</v>
      </c>
      <c r="E24" s="16">
        <v>7.8</v>
      </c>
      <c r="F24" s="16">
        <v>6.9</v>
      </c>
      <c r="G24" s="16">
        <v>8.9</v>
      </c>
      <c r="H24" s="24">
        <f>D24*$D$22+E24*$E$22+F24*$F$22+G24*$G$22</f>
        <v>8.3550000000000004</v>
      </c>
    </row>
    <row r="25" spans="1:11" ht="19.5" customHeight="1">
      <c r="B25" s="22" t="s">
        <v>28</v>
      </c>
      <c r="C25" s="22" t="s">
        <v>29</v>
      </c>
      <c r="D25" s="17">
        <v>8.9</v>
      </c>
      <c r="E25" s="17">
        <v>8</v>
      </c>
      <c r="F25" s="17">
        <v>8.9</v>
      </c>
      <c r="G25" s="17">
        <v>6.7</v>
      </c>
      <c r="H25" s="25">
        <f>D25*$D$22+E25*$E$22+F25*$F$22+G25*$G$22</f>
        <v>8.0150000000000006</v>
      </c>
    </row>
    <row r="26" spans="1:11" ht="24.75" customHeight="1">
      <c r="B26" s="22" t="s">
        <v>14</v>
      </c>
      <c r="C26" s="22" t="s">
        <v>15</v>
      </c>
      <c r="D26" s="17">
        <v>8</v>
      </c>
      <c r="E26" s="17">
        <v>9.5</v>
      </c>
      <c r="F26" s="17">
        <v>5.8</v>
      </c>
      <c r="G26" s="17">
        <v>7.5</v>
      </c>
      <c r="H26" s="25">
        <f>D26*$D$22+E26*$E$22+F26*$F$22+G26*$G$22</f>
        <v>8.004999999999999</v>
      </c>
    </row>
    <row r="27" spans="1:11" ht="23.25" customHeight="1">
      <c r="B27" s="23" t="s">
        <v>16</v>
      </c>
      <c r="C27" s="23" t="s">
        <v>17</v>
      </c>
      <c r="D27" s="18">
        <v>5.7</v>
      </c>
      <c r="E27" s="18">
        <v>8.8000000000000007</v>
      </c>
      <c r="F27" s="18">
        <v>6.8</v>
      </c>
      <c r="G27" s="18">
        <v>8.9</v>
      </c>
      <c r="H27" s="19">
        <f>D27*$D$22+E27*$E$22+F27*$F$22+G27*$G$22</f>
        <v>7.5449999999999999</v>
      </c>
    </row>
    <row r="28" spans="1:11" ht="24" customHeight="1">
      <c r="B28" s="22" t="s">
        <v>22</v>
      </c>
      <c r="C28" s="22" t="s">
        <v>23</v>
      </c>
      <c r="D28" s="17">
        <v>5.9</v>
      </c>
      <c r="E28" s="17">
        <v>6.9</v>
      </c>
      <c r="F28" s="17">
        <v>7.9</v>
      </c>
      <c r="G28" s="17">
        <v>7.9</v>
      </c>
      <c r="H28" s="20">
        <f>D28*$D$22+E28*$E$22+F28*$F$22+G28*$G$22</f>
        <v>6.95</v>
      </c>
    </row>
    <row r="29" spans="1:11" ht="22.5" customHeight="1">
      <c r="B29" s="22" t="s">
        <v>24</v>
      </c>
      <c r="C29" s="22" t="s">
        <v>25</v>
      </c>
      <c r="D29" s="17">
        <v>5.8</v>
      </c>
      <c r="E29" s="17">
        <v>7.9</v>
      </c>
      <c r="F29" s="17">
        <v>8.9</v>
      </c>
      <c r="G29" s="17">
        <v>6.8</v>
      </c>
      <c r="H29" s="20">
        <f>D29*$D$22+E29*$E$22+F29*$F$22+G29*$G$22</f>
        <v>6.9349999999999996</v>
      </c>
    </row>
    <row r="30" spans="1:11" ht="24" customHeight="1">
      <c r="B30" s="22" t="s">
        <v>26</v>
      </c>
      <c r="C30" s="22" t="s">
        <v>27</v>
      </c>
      <c r="D30" s="17">
        <v>7.9</v>
      </c>
      <c r="E30" s="17">
        <v>6.9</v>
      </c>
      <c r="F30" s="17">
        <v>9.6999999999999993</v>
      </c>
      <c r="G30" s="17">
        <v>4.5999999999999996</v>
      </c>
      <c r="H30" s="20">
        <f>D30*$D$22+E30*$E$22+F30*$F$22+G30*$G$22</f>
        <v>6.84</v>
      </c>
    </row>
    <row r="31" spans="1:11" ht="24.75" customHeight="1">
      <c r="B31" s="22" t="s">
        <v>18</v>
      </c>
      <c r="C31" s="22" t="s">
        <v>19</v>
      </c>
      <c r="D31" s="17">
        <v>6.8</v>
      </c>
      <c r="E31" s="17">
        <v>6.7</v>
      </c>
      <c r="F31" s="17">
        <v>7.8</v>
      </c>
      <c r="G31" s="17">
        <v>5.8</v>
      </c>
      <c r="H31" s="20">
        <f>D31*$D$22+E31*$E$22+F31*$F$22+G31*$G$22</f>
        <v>6.5750000000000002</v>
      </c>
    </row>
    <row r="32" spans="1:11" ht="20.25" customHeight="1"/>
    <row r="33" spans="4:7" ht="21.75" customHeight="1"/>
    <row r="34" spans="4:7" ht="21.75" customHeight="1"/>
    <row r="35" spans="4:7">
      <c r="D35" s="3"/>
      <c r="E35" s="3"/>
      <c r="F35" s="3"/>
      <c r="G35" s="3"/>
    </row>
  </sheetData>
  <autoFilter ref="B23:H23">
    <sortState ref="B24:H31">
      <sortCondition descending="1" ref="H23"/>
    </sortState>
  </autoFilter>
  <sortState ref="D25:H31">
    <sortCondition sortBy="fontColor" ref="D24" dxfId="7"/>
  </sortState>
  <mergeCells count="1">
    <mergeCell ref="A3:A13"/>
  </mergeCells>
  <conditionalFormatting sqref="D24:G31">
    <cfRule type="cellIs" dxfId="0" priority="3" operator="lessThan">
      <formula>6</formula>
    </cfRule>
    <cfRule type="cellIs" dxfId="1" priority="1" operator="lessThan">
      <formula>6</formula>
    </cfRule>
  </conditionalFormatting>
  <conditionalFormatting sqref="H24:H31">
    <cfRule type="cellIs" dxfId="4" priority="2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showGridLines="0" tabSelected="1" workbookViewId="0">
      <selection activeCell="G29" sqref="G29:K36"/>
    </sheetView>
  </sheetViews>
  <sheetFormatPr baseColWidth="10" defaultRowHeight="15.75"/>
  <cols>
    <col min="7" max="8" width="16.375" bestFit="1" customWidth="1"/>
    <col min="9" max="9" width="14.25" customWidth="1"/>
    <col min="10" max="10" width="12.625" bestFit="1" customWidth="1"/>
    <col min="11" max="11" width="12.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6"/>
    </row>
    <row r="27" spans="1:14" ht="16.5" thickBot="1">
      <c r="G27" s="2"/>
      <c r="H27" s="2"/>
      <c r="I27" s="27"/>
    </row>
    <row r="28" spans="1:14" ht="31.5">
      <c r="C28" s="28" t="s">
        <v>33</v>
      </c>
      <c r="D28" s="29"/>
      <c r="E28" s="30" t="s">
        <v>34</v>
      </c>
      <c r="F28" s="30" t="s">
        <v>35</v>
      </c>
      <c r="G28" s="30" t="s">
        <v>36</v>
      </c>
      <c r="H28" s="30" t="s">
        <v>37</v>
      </c>
      <c r="I28" s="30" t="s">
        <v>38</v>
      </c>
      <c r="J28" s="30" t="s">
        <v>32</v>
      </c>
      <c r="K28" s="31" t="s">
        <v>39</v>
      </c>
    </row>
    <row r="29" spans="1:14">
      <c r="C29" s="32" t="s">
        <v>14</v>
      </c>
      <c r="D29" s="33" t="s">
        <v>15</v>
      </c>
      <c r="E29" s="34" t="s">
        <v>30</v>
      </c>
      <c r="F29" s="34">
        <v>2</v>
      </c>
      <c r="G29" s="38">
        <v>680000</v>
      </c>
      <c r="H29" s="38">
        <f>G29+(G29*10%*F29)</f>
        <v>816000</v>
      </c>
      <c r="I29" s="39">
        <f>IF(E29="FONASA", H29*$G$24, H29*$G$25)</f>
        <v>57120.000000000007</v>
      </c>
      <c r="J29" s="38">
        <f>H29*$G$26</f>
        <v>97920</v>
      </c>
      <c r="K29" s="40">
        <f>H29-I29-J29</f>
        <v>660960</v>
      </c>
    </row>
    <row r="30" spans="1:14">
      <c r="C30" s="32" t="s">
        <v>16</v>
      </c>
      <c r="D30" s="33" t="s">
        <v>17</v>
      </c>
      <c r="E30" s="34" t="s">
        <v>31</v>
      </c>
      <c r="F30" s="34">
        <v>3</v>
      </c>
      <c r="G30" s="38">
        <v>780000</v>
      </c>
      <c r="H30" s="38">
        <f t="shared" ref="H30:H36" si="0">G30+(G30*10%*F30)</f>
        <v>1014000</v>
      </c>
      <c r="I30" s="39">
        <f t="shared" ref="I30:I36" si="1">IF(E30="FONASA", H30*$G$24, H30*$G$25)</f>
        <v>81120</v>
      </c>
      <c r="J30" s="38">
        <f t="shared" ref="J30:J36" si="2">H30*$G$26</f>
        <v>121680</v>
      </c>
      <c r="K30" s="40">
        <f t="shared" ref="K30:K36" si="3">H30-I30-J30</f>
        <v>811200</v>
      </c>
    </row>
    <row r="31" spans="1:14">
      <c r="C31" s="32" t="s">
        <v>18</v>
      </c>
      <c r="D31" s="33" t="s">
        <v>19</v>
      </c>
      <c r="E31" s="34" t="s">
        <v>31</v>
      </c>
      <c r="F31" s="34">
        <v>1</v>
      </c>
      <c r="G31" s="38">
        <v>1200000</v>
      </c>
      <c r="H31" s="38">
        <f t="shared" si="0"/>
        <v>1320000</v>
      </c>
      <c r="I31" s="39">
        <f t="shared" si="1"/>
        <v>105600</v>
      </c>
      <c r="J31" s="38">
        <f t="shared" si="2"/>
        <v>158400</v>
      </c>
      <c r="K31" s="40">
        <f t="shared" si="3"/>
        <v>1056000</v>
      </c>
    </row>
    <row r="32" spans="1:14">
      <c r="C32" s="32" t="s">
        <v>20</v>
      </c>
      <c r="D32" s="33" t="s">
        <v>21</v>
      </c>
      <c r="E32" s="34" t="s">
        <v>30</v>
      </c>
      <c r="F32" s="34">
        <v>3</v>
      </c>
      <c r="G32" s="38">
        <v>890000</v>
      </c>
      <c r="H32" s="38">
        <f t="shared" si="0"/>
        <v>1157000</v>
      </c>
      <c r="I32" s="39">
        <f t="shared" si="1"/>
        <v>80990.000000000015</v>
      </c>
      <c r="J32" s="38">
        <f t="shared" si="2"/>
        <v>138840</v>
      </c>
      <c r="K32" s="40">
        <f t="shared" si="3"/>
        <v>937170</v>
      </c>
    </row>
    <row r="33" spans="3:11">
      <c r="C33" s="32" t="s">
        <v>22</v>
      </c>
      <c r="D33" s="33" t="s">
        <v>23</v>
      </c>
      <c r="E33" s="34" t="s">
        <v>30</v>
      </c>
      <c r="F33" s="34">
        <v>2</v>
      </c>
      <c r="G33" s="38">
        <v>680000</v>
      </c>
      <c r="H33" s="38">
        <f t="shared" si="0"/>
        <v>816000</v>
      </c>
      <c r="I33" s="39">
        <f t="shared" si="1"/>
        <v>57120.000000000007</v>
      </c>
      <c r="J33" s="38">
        <f t="shared" si="2"/>
        <v>97920</v>
      </c>
      <c r="K33" s="40">
        <f t="shared" si="3"/>
        <v>660960</v>
      </c>
    </row>
    <row r="34" spans="3:11">
      <c r="C34" s="32" t="s">
        <v>24</v>
      </c>
      <c r="D34" s="33" t="s">
        <v>25</v>
      </c>
      <c r="E34" s="34" t="s">
        <v>31</v>
      </c>
      <c r="F34" s="34">
        <v>4</v>
      </c>
      <c r="G34" s="38">
        <v>580000</v>
      </c>
      <c r="H34" s="38">
        <f t="shared" si="0"/>
        <v>812000</v>
      </c>
      <c r="I34" s="39">
        <f t="shared" si="1"/>
        <v>64960</v>
      </c>
      <c r="J34" s="38">
        <f t="shared" si="2"/>
        <v>97440</v>
      </c>
      <c r="K34" s="40">
        <f t="shared" si="3"/>
        <v>649600</v>
      </c>
    </row>
    <row r="35" spans="3:11">
      <c r="C35" s="32" t="s">
        <v>26</v>
      </c>
      <c r="D35" s="33" t="s">
        <v>27</v>
      </c>
      <c r="E35" s="34" t="s">
        <v>31</v>
      </c>
      <c r="F35" s="34">
        <v>3</v>
      </c>
      <c r="G35" s="38">
        <v>780000</v>
      </c>
      <c r="H35" s="38">
        <f t="shared" si="0"/>
        <v>1014000</v>
      </c>
      <c r="I35" s="39">
        <f t="shared" si="1"/>
        <v>81120</v>
      </c>
      <c r="J35" s="38">
        <f t="shared" si="2"/>
        <v>121680</v>
      </c>
      <c r="K35" s="40">
        <f t="shared" si="3"/>
        <v>811200</v>
      </c>
    </row>
    <row r="36" spans="3:11" ht="16.5" thickBot="1">
      <c r="C36" s="35" t="s">
        <v>28</v>
      </c>
      <c r="D36" s="36" t="s">
        <v>29</v>
      </c>
      <c r="E36" s="37" t="s">
        <v>31</v>
      </c>
      <c r="F36" s="37">
        <v>5</v>
      </c>
      <c r="G36" s="41">
        <v>890000</v>
      </c>
      <c r="H36" s="41">
        <f t="shared" si="0"/>
        <v>1335000</v>
      </c>
      <c r="I36" s="42">
        <f t="shared" si="1"/>
        <v>106800</v>
      </c>
      <c r="J36" s="41">
        <f t="shared" si="2"/>
        <v>160200</v>
      </c>
      <c r="K36" s="4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2022-04-05T16:21:42Z</dcterms:modified>
</cp:coreProperties>
</file>