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J30" i="2"/>
  <c r="J31"/>
  <c r="J32"/>
  <c r="J33"/>
  <c r="J34"/>
  <c r="J35"/>
  <c r="J36"/>
  <c r="J29"/>
  <c r="I30"/>
  <c r="I31"/>
  <c r="I32"/>
  <c r="I33"/>
  <c r="I34"/>
  <c r="I35"/>
  <c r="I36"/>
  <c r="I29"/>
  <c r="H36"/>
  <c r="H35"/>
  <c r="H34"/>
  <c r="H33"/>
  <c r="H32"/>
  <c r="H31"/>
  <c r="H30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<sst xmlns="http://schemas.openxmlformats.org/spreadsheetml/2006/main" count="129" uniqueCount="86">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</sst>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9" fontId="0" fillId="4" borderId="1" xfId="0" applyNumberFormat="1" applyFill="1" applyBorder="1" applyAlignment="1">
      <alignment horizontal="right" vertical="center"/>
    </xf>
    <xf numFmtId="9" fontId="0" fillId="0" borderId="0" xfId="0" applyNumberFormat="1" applyAlignment="1">
      <alignment horizontal="righ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4"/>
        </patternFill>
      </fill>
    </dxf>
    <dxf>
      <font>
        <b val="0"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9</xdr:col>
      <xdr:colOff>830580</xdr:colOff>
      <xdr:row>15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4025" y="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G22" sqref="G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9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8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s="4" customFormat="1" ht="24.95" customHeight="1" thickBot="1">
      <c r="B26" s="18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7" t="s">
        <v>13</v>
      </c>
    </row>
    <row r="27" spans="1:11" ht="24.95" customHeight="1" thickBot="1">
      <c r="B27" s="19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0">
        <f>D27*$D$25+E27*$E$25+F27*$F$25+G27*$G$25</f>
        <v>8.3550000000000004</v>
      </c>
    </row>
    <row r="28" spans="1:11" ht="24.95" customHeight="1" thickBot="1">
      <c r="B28" s="19" t="s">
        <v>28</v>
      </c>
      <c r="C28" s="19" t="s">
        <v>29</v>
      </c>
      <c r="D28" s="19">
        <v>8.9</v>
      </c>
      <c r="E28" s="19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4.95" customHeight="1" thickBot="1">
      <c r="B29" s="19" t="s">
        <v>14</v>
      </c>
      <c r="C29" s="19" t="s">
        <v>15</v>
      </c>
      <c r="D29" s="19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4.95" customHeight="1" thickBot="1"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4.95" customHeight="1" thickBot="1"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4.95" customHeight="1" thickBot="1"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2:8" ht="24.95" customHeight="1" thickBot="1"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2:8" ht="24.95" customHeight="1" thickBot="1"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3" priority="2" operator="lessThan">
      <formula>6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opLeftCell="C13" workbookViewId="0">
      <selection activeCell="K29" sqref="K29"/>
    </sheetView>
  </sheetViews>
  <sheetFormatPr baseColWidth="10" defaultRowHeight="15.75"/>
  <cols>
    <col min="3" max="3" width="18.125" customWidth="1"/>
    <col min="5" max="5" width="13.375" bestFit="1" customWidth="1"/>
    <col min="7" max="7" width="16.5" customWidth="1"/>
    <col min="8" max="8" width="14.875" customWidth="1"/>
    <col min="9" max="9" width="19.75" bestFit="1" customWidth="1"/>
    <col min="10" max="10" width="15.375" bestFit="1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5"/>
      <c r="P5" s="5"/>
      <c r="Q5" s="5"/>
      <c r="R5" s="5"/>
      <c r="S5" s="5"/>
      <c r="T5" s="5"/>
      <c r="U5" s="5"/>
      <c r="V5" s="5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6" t="s">
        <v>1</v>
      </c>
      <c r="P6" s="5"/>
      <c r="Q6" s="5"/>
      <c r="R6" s="5"/>
      <c r="S6" s="5"/>
      <c r="T6" s="5"/>
      <c r="U6" s="5"/>
      <c r="V6" s="5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"/>
      <c r="P7" s="5"/>
      <c r="Q7" s="5"/>
      <c r="R7" s="5"/>
      <c r="S7" s="5"/>
      <c r="T7" s="5"/>
      <c r="U7" s="5"/>
      <c r="V7" s="5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7" t="s">
        <v>40</v>
      </c>
      <c r="P8" s="7"/>
      <c r="Q8" s="7"/>
      <c r="R8" s="7"/>
      <c r="S8" s="7"/>
      <c r="T8" s="7"/>
      <c r="U8" s="7"/>
      <c r="V8" s="5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7" t="s">
        <v>41</v>
      </c>
      <c r="P9" s="7"/>
      <c r="Q9" s="7"/>
      <c r="R9" s="7"/>
      <c r="S9" s="7"/>
      <c r="T9" s="7"/>
      <c r="U9" s="7"/>
      <c r="V9" s="5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7" t="s">
        <v>42</v>
      </c>
      <c r="P10" s="7"/>
      <c r="Q10" s="7"/>
      <c r="R10" s="7"/>
      <c r="S10" s="7"/>
      <c r="T10" s="7"/>
      <c r="U10" s="7"/>
      <c r="V10" s="5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7" t="s">
        <v>43</v>
      </c>
      <c r="P11" s="7"/>
      <c r="Q11" s="7"/>
      <c r="R11" s="7"/>
      <c r="S11" s="7"/>
      <c r="T11" s="7"/>
      <c r="U11" s="7"/>
      <c r="V11" s="5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7" t="s">
        <v>44</v>
      </c>
      <c r="P12" s="7"/>
      <c r="Q12" s="7"/>
      <c r="R12" s="7"/>
      <c r="S12" s="7"/>
      <c r="T12" s="7"/>
      <c r="U12" s="7"/>
      <c r="V12" s="5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"/>
      <c r="P13" s="5"/>
      <c r="Q13" s="5"/>
      <c r="R13" s="5"/>
      <c r="S13" s="5"/>
      <c r="T13" s="5"/>
      <c r="U13" s="5"/>
      <c r="V13" s="5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>
      <c r="C22" s="4"/>
      <c r="D22" s="4"/>
      <c r="E22" s="4"/>
      <c r="F22" s="4"/>
      <c r="G22" s="4"/>
      <c r="H22" s="4"/>
      <c r="I22" s="4"/>
      <c r="J22" s="4"/>
      <c r="K22" s="4"/>
    </row>
    <row r="23" spans="1:14">
      <c r="C23" s="4"/>
      <c r="D23" s="4"/>
      <c r="E23" s="10"/>
      <c r="F23" s="10"/>
      <c r="G23" s="25"/>
      <c r="H23" s="25"/>
      <c r="I23" s="4"/>
      <c r="J23" s="4"/>
      <c r="K23" s="4"/>
    </row>
    <row r="24" spans="1:14">
      <c r="C24" s="4"/>
      <c r="D24" s="4"/>
      <c r="E24" s="10"/>
      <c r="F24" s="24" t="s">
        <v>30</v>
      </c>
      <c r="G24" s="26">
        <v>7.0000000000000007E-2</v>
      </c>
      <c r="H24" s="27"/>
      <c r="I24" s="4"/>
      <c r="J24" s="4"/>
      <c r="K24" s="4"/>
    </row>
    <row r="25" spans="1:14">
      <c r="C25" s="4"/>
      <c r="D25" s="4"/>
      <c r="E25" s="10"/>
      <c r="F25" s="24" t="s">
        <v>31</v>
      </c>
      <c r="G25" s="26">
        <v>0.08</v>
      </c>
      <c r="H25" s="27"/>
      <c r="I25" s="4"/>
      <c r="J25" s="4"/>
      <c r="K25" s="4"/>
    </row>
    <row r="26" spans="1:14">
      <c r="C26" s="4"/>
      <c r="D26" s="4"/>
      <c r="E26" s="10"/>
      <c r="F26" s="24" t="s">
        <v>32</v>
      </c>
      <c r="G26" s="26">
        <v>0.12</v>
      </c>
      <c r="H26" s="27"/>
      <c r="I26" s="4"/>
      <c r="J26" s="4"/>
      <c r="K26" s="4"/>
    </row>
    <row r="27" spans="1:14">
      <c r="C27" s="4"/>
      <c r="D27" s="4"/>
      <c r="E27" s="4"/>
      <c r="F27" s="4"/>
      <c r="G27" s="21"/>
      <c r="H27" s="21"/>
      <c r="I27" s="4"/>
      <c r="J27" s="4"/>
      <c r="K27" s="4"/>
    </row>
    <row r="28" spans="1:14" s="3" customFormat="1" ht="33" customHeight="1">
      <c r="C28" s="29" t="s">
        <v>33</v>
      </c>
      <c r="D28" s="30"/>
      <c r="E28" s="28" t="s">
        <v>34</v>
      </c>
      <c r="F28" s="28" t="s">
        <v>35</v>
      </c>
      <c r="G28" s="28" t="s">
        <v>36</v>
      </c>
      <c r="H28" s="22" t="s">
        <v>37</v>
      </c>
      <c r="I28" s="22" t="s">
        <v>38</v>
      </c>
      <c r="J28" s="22" t="s">
        <v>85</v>
      </c>
      <c r="K28" s="22" t="s">
        <v>39</v>
      </c>
    </row>
    <row r="29" spans="1:14" ht="24.95" customHeight="1">
      <c r="C29" s="15" t="s">
        <v>14</v>
      </c>
      <c r="D29" s="15" t="s">
        <v>15</v>
      </c>
      <c r="E29" s="15" t="s">
        <v>30</v>
      </c>
      <c r="F29" s="15">
        <v>2</v>
      </c>
      <c r="G29" s="31">
        <v>680000</v>
      </c>
      <c r="H29" s="23">
        <f>G29+F29*10%*G29</f>
        <v>816000</v>
      </c>
      <c r="I29" s="23">
        <f>IF(E29="Fonasa",H29*$G$24,H29*$G$25)</f>
        <v>57120.000000000007</v>
      </c>
      <c r="J29" s="23">
        <f>H29*$G$26</f>
        <v>97920</v>
      </c>
      <c r="K29" s="4"/>
    </row>
    <row r="30" spans="1:14" ht="24.95" customHeight="1">
      <c r="C30" s="15" t="s">
        <v>16</v>
      </c>
      <c r="D30" s="15" t="s">
        <v>17</v>
      </c>
      <c r="E30" s="15" t="s">
        <v>31</v>
      </c>
      <c r="F30" s="15">
        <v>3</v>
      </c>
      <c r="G30" s="31">
        <v>780000</v>
      </c>
      <c r="H30" s="23">
        <f t="shared" ref="H30:H36" si="0">G30+F30*10%*G30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4"/>
    </row>
    <row r="31" spans="1:14" ht="24.95" customHeight="1">
      <c r="C31" s="15" t="s">
        <v>18</v>
      </c>
      <c r="D31" s="15" t="s">
        <v>19</v>
      </c>
      <c r="E31" s="15" t="s">
        <v>31</v>
      </c>
      <c r="F31" s="15">
        <v>1</v>
      </c>
      <c r="G31" s="31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4"/>
    </row>
    <row r="32" spans="1:14" ht="24.95" customHeight="1">
      <c r="C32" s="15" t="s">
        <v>20</v>
      </c>
      <c r="D32" s="15" t="s">
        <v>21</v>
      </c>
      <c r="E32" s="15" t="s">
        <v>30</v>
      </c>
      <c r="F32" s="15">
        <v>3</v>
      </c>
      <c r="G32" s="31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4"/>
    </row>
    <row r="33" spans="3:11" ht="24.95" customHeight="1">
      <c r="C33" s="15" t="s">
        <v>22</v>
      </c>
      <c r="D33" s="15" t="s">
        <v>23</v>
      </c>
      <c r="E33" s="15" t="s">
        <v>30</v>
      </c>
      <c r="F33" s="15">
        <v>2</v>
      </c>
      <c r="G33" s="31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4"/>
    </row>
    <row r="34" spans="3:11" ht="24.95" customHeight="1">
      <c r="C34" s="15" t="s">
        <v>24</v>
      </c>
      <c r="D34" s="15" t="s">
        <v>25</v>
      </c>
      <c r="E34" s="15" t="s">
        <v>31</v>
      </c>
      <c r="F34" s="15">
        <v>4</v>
      </c>
      <c r="G34" s="31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4"/>
    </row>
    <row r="35" spans="3:11" ht="24.95" customHeight="1">
      <c r="C35" s="15" t="s">
        <v>26</v>
      </c>
      <c r="D35" s="15" t="s">
        <v>27</v>
      </c>
      <c r="E35" s="15" t="s">
        <v>31</v>
      </c>
      <c r="F35" s="15">
        <v>3</v>
      </c>
      <c r="G35" s="31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4"/>
    </row>
    <row r="36" spans="3:11" ht="24.95" customHeight="1">
      <c r="C36" s="15" t="s">
        <v>28</v>
      </c>
      <c r="D36" s="15" t="s">
        <v>29</v>
      </c>
      <c r="E36" s="15" t="s">
        <v>31</v>
      </c>
      <c r="F36" s="15">
        <v>5</v>
      </c>
      <c r="G36" s="31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4"/>
    </row>
    <row r="37" spans="3:11">
      <c r="C37" s="4"/>
      <c r="D37" s="4"/>
      <c r="E37" s="4"/>
      <c r="F37" s="4"/>
      <c r="G37" s="4"/>
      <c r="H37" s="4"/>
      <c r="I37" s="4"/>
      <c r="J37" s="4"/>
      <c r="K37" s="4"/>
    </row>
    <row r="38" spans="3:11">
      <c r="C38" s="4"/>
      <c r="D38" s="4"/>
      <c r="E38" s="4"/>
      <c r="F38" s="4"/>
      <c r="G38" s="4"/>
      <c r="H38" s="4"/>
      <c r="I38" s="4"/>
      <c r="J38" s="4"/>
      <c r="K38" s="4"/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B1" workbookViewId="0">
      <selection activeCell="N6" sqref="N6"/>
    </sheetView>
  </sheetViews>
  <sheetFormatPr baseColWidth="10" defaultRowHeight="15.75"/>
  <cols>
    <col min="10" max="10" width="18.625" bestFit="1" customWidth="1"/>
  </cols>
  <sheetData>
    <row r="4" spans="2:14">
      <c r="F4" t="s">
        <v>45</v>
      </c>
      <c r="K4" s="11">
        <v>0.4</v>
      </c>
    </row>
    <row r="6" spans="2:14" ht="28.5" customHeight="1">
      <c r="B6" s="34" t="s">
        <v>46</v>
      </c>
      <c r="C6" s="35"/>
      <c r="D6" s="32" t="s">
        <v>47</v>
      </c>
      <c r="E6" s="32" t="s">
        <v>48</v>
      </c>
      <c r="F6" s="32" t="s">
        <v>49</v>
      </c>
      <c r="G6" s="32" t="s">
        <v>50</v>
      </c>
      <c r="H6" s="32" t="s">
        <v>51</v>
      </c>
      <c r="I6" s="32" t="s">
        <v>52</v>
      </c>
      <c r="J6" s="32" t="s">
        <v>53</v>
      </c>
      <c r="K6" s="32" t="s">
        <v>54</v>
      </c>
      <c r="L6" s="32" t="s">
        <v>55</v>
      </c>
      <c r="M6" s="32" t="s">
        <v>56</v>
      </c>
      <c r="N6" s="14"/>
    </row>
    <row r="7" spans="2:14">
      <c r="B7" s="14" t="s">
        <v>14</v>
      </c>
      <c r="C7" s="14" t="s">
        <v>15</v>
      </c>
      <c r="D7" s="33">
        <v>10</v>
      </c>
      <c r="E7" s="33">
        <v>8</v>
      </c>
      <c r="F7" s="33">
        <v>10</v>
      </c>
      <c r="G7" s="33">
        <v>7</v>
      </c>
      <c r="H7" s="33">
        <v>5.4</v>
      </c>
      <c r="I7" s="36">
        <f>AVERAGE(D7:H7)</f>
        <v>8.08</v>
      </c>
      <c r="J7" s="33" t="str">
        <f>IF(I7&gt;=8,"eximido","da examen")</f>
        <v>eximido</v>
      </c>
      <c r="K7" s="33">
        <f>I7</f>
        <v>8.08</v>
      </c>
      <c r="L7" s="33">
        <f>I7*60%+K7*$K$4</f>
        <v>8.08</v>
      </c>
      <c r="M7" s="37" t="str">
        <f>IF(L7&gt;=6,"aprobado","reprobado")</f>
        <v>aprobado</v>
      </c>
      <c r="N7" s="38"/>
    </row>
    <row r="8" spans="2:14">
      <c r="B8" s="14" t="s">
        <v>16</v>
      </c>
      <c r="C8" s="14" t="s">
        <v>17</v>
      </c>
      <c r="D8" s="33">
        <v>8</v>
      </c>
      <c r="E8" s="33">
        <v>7</v>
      </c>
      <c r="F8" s="33">
        <v>5.4</v>
      </c>
      <c r="G8" s="33">
        <v>1.5</v>
      </c>
      <c r="H8" s="33">
        <v>5.5</v>
      </c>
      <c r="I8" s="36">
        <f t="shared" ref="I8:I25" si="0">AVERAGE(D8:H8)</f>
        <v>5.4799999999999995</v>
      </c>
      <c r="J8" s="33" t="str">
        <f t="shared" ref="J8:J25" si="1">IF(I8&gt;=8,"eximido","da examen")</f>
        <v>da examen</v>
      </c>
      <c r="K8" s="33">
        <v>8.4</v>
      </c>
      <c r="L8" s="33">
        <f t="shared" ref="L8:L25" si="2">I8*60%+K8*$K$4</f>
        <v>6.6479999999999997</v>
      </c>
      <c r="M8" s="37" t="str">
        <f t="shared" ref="M8:M25" si="3">IF(L8&gt;=6,"aprobado","reprobado")</f>
        <v>aprobado</v>
      </c>
      <c r="N8" s="38"/>
    </row>
    <row r="9" spans="2:14">
      <c r="B9" s="14" t="s">
        <v>18</v>
      </c>
      <c r="C9" s="14" t="s">
        <v>19</v>
      </c>
      <c r="D9" s="33">
        <v>7.5</v>
      </c>
      <c r="E9" s="33">
        <v>6</v>
      </c>
      <c r="F9" s="33">
        <v>10</v>
      </c>
      <c r="G9" s="33">
        <v>5.4</v>
      </c>
      <c r="H9" s="33">
        <v>6</v>
      </c>
      <c r="I9" s="36">
        <f t="shared" si="0"/>
        <v>6.9799999999999995</v>
      </c>
      <c r="J9" s="33" t="str">
        <f t="shared" si="1"/>
        <v>da examen</v>
      </c>
      <c r="K9" s="33">
        <v>9</v>
      </c>
      <c r="L9" s="33">
        <f t="shared" si="2"/>
        <v>7.7880000000000003</v>
      </c>
      <c r="M9" s="37" t="str">
        <f t="shared" si="3"/>
        <v>aprobado</v>
      </c>
      <c r="N9" s="38"/>
    </row>
    <row r="10" spans="2:14">
      <c r="B10" s="14" t="s">
        <v>20</v>
      </c>
      <c r="C10" s="14" t="s">
        <v>21</v>
      </c>
      <c r="D10" s="33">
        <v>7</v>
      </c>
      <c r="E10" s="33">
        <v>7.2</v>
      </c>
      <c r="F10" s="33">
        <v>8</v>
      </c>
      <c r="G10" s="33">
        <v>8.9</v>
      </c>
      <c r="H10" s="33">
        <v>3.4</v>
      </c>
      <c r="I10" s="36">
        <f t="shared" si="0"/>
        <v>6.9</v>
      </c>
      <c r="J10" s="33" t="str">
        <f t="shared" si="1"/>
        <v>da examen</v>
      </c>
      <c r="K10" s="33">
        <v>7.5</v>
      </c>
      <c r="L10" s="33">
        <f t="shared" si="2"/>
        <v>7.14</v>
      </c>
      <c r="M10" s="37" t="str">
        <f t="shared" si="3"/>
        <v>aprobado</v>
      </c>
      <c r="N10" s="38"/>
    </row>
    <row r="11" spans="2:14">
      <c r="B11" s="14" t="s">
        <v>22</v>
      </c>
      <c r="C11" s="14" t="s">
        <v>23</v>
      </c>
      <c r="D11" s="33">
        <v>6.8</v>
      </c>
      <c r="E11" s="33">
        <v>6</v>
      </c>
      <c r="F11" s="33">
        <v>5.4</v>
      </c>
      <c r="G11" s="33">
        <v>7</v>
      </c>
      <c r="H11" s="33">
        <v>10</v>
      </c>
      <c r="I11" s="36">
        <f t="shared" si="0"/>
        <v>7.0400000000000009</v>
      </c>
      <c r="J11" s="33" t="str">
        <f t="shared" si="1"/>
        <v>da examen</v>
      </c>
      <c r="K11" s="33">
        <v>8.1999999999999993</v>
      </c>
      <c r="L11" s="33">
        <f t="shared" si="2"/>
        <v>7.5039999999999996</v>
      </c>
      <c r="M11" s="37" t="str">
        <f t="shared" si="3"/>
        <v>aprobado</v>
      </c>
      <c r="N11" s="38"/>
    </row>
    <row r="12" spans="2:14">
      <c r="B12" s="14" t="s">
        <v>24</v>
      </c>
      <c r="C12" s="14" t="s">
        <v>25</v>
      </c>
      <c r="D12" s="33">
        <v>6.6</v>
      </c>
      <c r="E12" s="33">
        <v>5.5</v>
      </c>
      <c r="F12" s="33">
        <v>8</v>
      </c>
      <c r="G12" s="33">
        <v>10</v>
      </c>
      <c r="H12" s="33">
        <v>8</v>
      </c>
      <c r="I12" s="36">
        <f t="shared" si="0"/>
        <v>7.62</v>
      </c>
      <c r="J12" s="33" t="str">
        <f t="shared" si="1"/>
        <v>da examen</v>
      </c>
      <c r="K12" s="33">
        <v>9.5</v>
      </c>
      <c r="L12" s="33">
        <f t="shared" si="2"/>
        <v>8.3719999999999999</v>
      </c>
      <c r="M12" s="37" t="str">
        <f t="shared" si="3"/>
        <v>aprobado</v>
      </c>
      <c r="N12" s="38"/>
    </row>
    <row r="13" spans="2:14">
      <c r="B13" s="14" t="s">
        <v>26</v>
      </c>
      <c r="C13" s="14" t="s">
        <v>27</v>
      </c>
      <c r="D13" s="33">
        <v>7</v>
      </c>
      <c r="E13" s="33">
        <v>3.4</v>
      </c>
      <c r="F13" s="33">
        <v>7.6</v>
      </c>
      <c r="G13" s="33">
        <v>8</v>
      </c>
      <c r="H13" s="33">
        <v>7.6</v>
      </c>
      <c r="I13" s="36">
        <f t="shared" si="0"/>
        <v>6.7200000000000006</v>
      </c>
      <c r="J13" s="33" t="str">
        <f t="shared" si="1"/>
        <v>da examen</v>
      </c>
      <c r="K13" s="33">
        <v>8.5</v>
      </c>
      <c r="L13" s="33">
        <f t="shared" si="2"/>
        <v>7.4320000000000004</v>
      </c>
      <c r="M13" s="37" t="str">
        <f t="shared" si="3"/>
        <v>aprobado</v>
      </c>
      <c r="N13" s="38"/>
    </row>
    <row r="14" spans="2:14">
      <c r="B14" s="14" t="s">
        <v>28</v>
      </c>
      <c r="C14" s="14" t="s">
        <v>29</v>
      </c>
      <c r="D14" s="33">
        <v>5</v>
      </c>
      <c r="E14" s="33">
        <v>5.6</v>
      </c>
      <c r="F14" s="33">
        <v>7.7</v>
      </c>
      <c r="G14" s="33">
        <v>7.5</v>
      </c>
      <c r="H14" s="33">
        <v>7.7</v>
      </c>
      <c r="I14" s="36">
        <f t="shared" si="0"/>
        <v>6.7</v>
      </c>
      <c r="J14" s="33" t="str">
        <f t="shared" si="1"/>
        <v>da examen</v>
      </c>
      <c r="K14" s="33">
        <v>8.4</v>
      </c>
      <c r="L14" s="33">
        <f t="shared" si="2"/>
        <v>7.38</v>
      </c>
      <c r="M14" s="37" t="str">
        <f t="shared" si="3"/>
        <v>aprobado</v>
      </c>
      <c r="N14" s="38"/>
    </row>
    <row r="15" spans="2:14">
      <c r="B15" s="14" t="s">
        <v>74</v>
      </c>
      <c r="C15" s="14" t="s">
        <v>57</v>
      </c>
      <c r="D15" s="33">
        <v>5.3</v>
      </c>
      <c r="E15" s="33">
        <v>10</v>
      </c>
      <c r="F15" s="33">
        <v>9.8000000000000007</v>
      </c>
      <c r="G15" s="33">
        <v>7</v>
      </c>
      <c r="H15" s="33">
        <v>9.8000000000000007</v>
      </c>
      <c r="I15" s="36">
        <f t="shared" si="0"/>
        <v>8.3800000000000008</v>
      </c>
      <c r="J15" s="33" t="str">
        <f t="shared" si="1"/>
        <v>eximido</v>
      </c>
      <c r="K15" s="33">
        <f>I15</f>
        <v>8.3800000000000008</v>
      </c>
      <c r="L15" s="33">
        <f t="shared" si="2"/>
        <v>8.3800000000000008</v>
      </c>
      <c r="M15" s="37" t="str">
        <f t="shared" si="3"/>
        <v>aprobado</v>
      </c>
      <c r="N15" s="38"/>
    </row>
    <row r="16" spans="2:14">
      <c r="B16" s="14" t="s">
        <v>75</v>
      </c>
      <c r="C16" s="14" t="s">
        <v>58</v>
      </c>
      <c r="D16" s="33">
        <v>8</v>
      </c>
      <c r="E16" s="33">
        <v>5.6</v>
      </c>
      <c r="F16" s="33">
        <v>9.6999999999999993</v>
      </c>
      <c r="G16" s="33">
        <v>6.8</v>
      </c>
      <c r="H16" s="33">
        <v>9.6999999999999993</v>
      </c>
      <c r="I16" s="36">
        <f t="shared" si="0"/>
        <v>7.9599999999999991</v>
      </c>
      <c r="J16" s="33" t="str">
        <f t="shared" si="1"/>
        <v>da examen</v>
      </c>
      <c r="K16" s="33">
        <v>7.9</v>
      </c>
      <c r="L16" s="33">
        <f t="shared" si="2"/>
        <v>7.9359999999999991</v>
      </c>
      <c r="M16" s="37" t="str">
        <f t="shared" si="3"/>
        <v>aprobado</v>
      </c>
      <c r="N16" s="38"/>
    </row>
    <row r="17" spans="2:14">
      <c r="B17" s="14" t="s">
        <v>76</v>
      </c>
      <c r="C17" s="14" t="s">
        <v>59</v>
      </c>
      <c r="D17" s="33">
        <v>9.5</v>
      </c>
      <c r="E17" s="33">
        <v>5.4</v>
      </c>
      <c r="F17" s="33">
        <v>4.5</v>
      </c>
      <c r="G17" s="33">
        <v>6.6</v>
      </c>
      <c r="H17" s="33">
        <v>4.5</v>
      </c>
      <c r="I17" s="36">
        <f t="shared" si="0"/>
        <v>6.1</v>
      </c>
      <c r="J17" s="33" t="str">
        <f t="shared" si="1"/>
        <v>da examen</v>
      </c>
      <c r="K17" s="33">
        <v>8.9</v>
      </c>
      <c r="L17" s="33">
        <f t="shared" si="2"/>
        <v>7.2200000000000006</v>
      </c>
      <c r="M17" s="37" t="str">
        <f t="shared" si="3"/>
        <v>aprobado</v>
      </c>
      <c r="N17" s="38"/>
    </row>
    <row r="18" spans="2:14">
      <c r="B18" s="14" t="s">
        <v>77</v>
      </c>
      <c r="C18" s="14" t="s">
        <v>60</v>
      </c>
      <c r="D18" s="33">
        <v>1.7</v>
      </c>
      <c r="E18" s="33">
        <v>3.4</v>
      </c>
      <c r="F18" s="33">
        <v>5.6</v>
      </c>
      <c r="G18" s="33">
        <v>7</v>
      </c>
      <c r="H18" s="33">
        <v>5.6</v>
      </c>
      <c r="I18" s="36">
        <f t="shared" si="0"/>
        <v>4.6599999999999993</v>
      </c>
      <c r="J18" s="33" t="str">
        <f t="shared" si="1"/>
        <v>da examen</v>
      </c>
      <c r="K18" s="33">
        <v>4.5</v>
      </c>
      <c r="L18" s="33">
        <f t="shared" si="2"/>
        <v>4.5959999999999992</v>
      </c>
      <c r="M18" s="37" t="str">
        <f t="shared" si="3"/>
        <v>reprobado</v>
      </c>
      <c r="N18" s="38"/>
    </row>
    <row r="19" spans="2:14">
      <c r="B19" s="14" t="s">
        <v>78</v>
      </c>
      <c r="C19" s="14" t="s">
        <v>21</v>
      </c>
      <c r="D19" s="33">
        <v>10</v>
      </c>
      <c r="E19" s="33">
        <v>5</v>
      </c>
      <c r="F19" s="33">
        <v>7.6</v>
      </c>
      <c r="G19" s="33">
        <v>10</v>
      </c>
      <c r="H19" s="33">
        <v>7.6</v>
      </c>
      <c r="I19" s="36">
        <f t="shared" si="0"/>
        <v>8.0400000000000009</v>
      </c>
      <c r="J19" s="33" t="str">
        <f t="shared" si="1"/>
        <v>eximido</v>
      </c>
      <c r="K19" s="33">
        <f>I19</f>
        <v>8.0400000000000009</v>
      </c>
      <c r="L19" s="33">
        <f t="shared" si="2"/>
        <v>8.0400000000000009</v>
      </c>
      <c r="M19" s="37" t="str">
        <f t="shared" si="3"/>
        <v>aprobado</v>
      </c>
      <c r="N19" s="38"/>
    </row>
    <row r="20" spans="2:14">
      <c r="B20" s="14" t="s">
        <v>79</v>
      </c>
      <c r="C20" s="14" t="s">
        <v>61</v>
      </c>
      <c r="D20" s="33">
        <v>8</v>
      </c>
      <c r="E20" s="33">
        <v>4.5</v>
      </c>
      <c r="F20" s="33">
        <v>2.2999999999999998</v>
      </c>
      <c r="G20" s="33">
        <v>5.3</v>
      </c>
      <c r="H20" s="33">
        <v>2.2999999999999998</v>
      </c>
      <c r="I20" s="36">
        <f t="shared" si="0"/>
        <v>4.4800000000000004</v>
      </c>
      <c r="J20" s="33" t="str">
        <f t="shared" si="1"/>
        <v>da examen</v>
      </c>
      <c r="K20" s="33">
        <v>4.8</v>
      </c>
      <c r="L20" s="33">
        <f t="shared" si="2"/>
        <v>4.6080000000000005</v>
      </c>
      <c r="M20" s="37" t="str">
        <f t="shared" si="3"/>
        <v>reprobado</v>
      </c>
      <c r="N20" s="38"/>
    </row>
    <row r="21" spans="2:14">
      <c r="B21" s="14" t="s">
        <v>80</v>
      </c>
      <c r="C21" s="14" t="s">
        <v>62</v>
      </c>
      <c r="D21" s="33">
        <v>3</v>
      </c>
      <c r="E21" s="33">
        <v>1.2</v>
      </c>
      <c r="F21" s="33">
        <v>4.3</v>
      </c>
      <c r="G21" s="33">
        <v>8</v>
      </c>
      <c r="H21" s="33">
        <v>4.3</v>
      </c>
      <c r="I21" s="36">
        <f t="shared" si="0"/>
        <v>4.16</v>
      </c>
      <c r="J21" s="33" t="str">
        <f t="shared" si="1"/>
        <v>da examen</v>
      </c>
      <c r="K21" s="33">
        <v>5.5</v>
      </c>
      <c r="L21" s="33">
        <f t="shared" si="2"/>
        <v>4.6959999999999997</v>
      </c>
      <c r="M21" s="37" t="str">
        <f t="shared" si="3"/>
        <v>reprobado</v>
      </c>
      <c r="N21" s="38"/>
    </row>
    <row r="22" spans="2:14">
      <c r="B22" s="14" t="s">
        <v>81</v>
      </c>
      <c r="C22" s="14" t="s">
        <v>63</v>
      </c>
      <c r="D22" s="33">
        <v>7.8</v>
      </c>
      <c r="E22" s="33">
        <v>5.8</v>
      </c>
      <c r="F22" s="33">
        <v>5.4</v>
      </c>
      <c r="G22" s="33">
        <v>9.5</v>
      </c>
      <c r="H22" s="33">
        <v>5.4</v>
      </c>
      <c r="I22" s="36">
        <f t="shared" si="0"/>
        <v>6.7799999999999994</v>
      </c>
      <c r="J22" s="33" t="str">
        <f t="shared" si="1"/>
        <v>da examen</v>
      </c>
      <c r="K22" s="33">
        <v>9.4</v>
      </c>
      <c r="L22" s="33">
        <f t="shared" si="2"/>
        <v>7.8279999999999994</v>
      </c>
      <c r="M22" s="37" t="str">
        <f t="shared" si="3"/>
        <v>aprobado</v>
      </c>
      <c r="N22" s="38"/>
    </row>
    <row r="23" spans="2:14">
      <c r="B23" s="14" t="s">
        <v>82</v>
      </c>
      <c r="C23" s="14" t="s">
        <v>64</v>
      </c>
      <c r="D23" s="33">
        <v>10</v>
      </c>
      <c r="E23" s="33">
        <v>7.7</v>
      </c>
      <c r="F23" s="33">
        <v>7.6</v>
      </c>
      <c r="G23" s="33">
        <v>10</v>
      </c>
      <c r="H23" s="33">
        <v>7.6</v>
      </c>
      <c r="I23" s="36">
        <f t="shared" si="0"/>
        <v>8.58</v>
      </c>
      <c r="J23" s="33" t="str">
        <f t="shared" si="1"/>
        <v>eximido</v>
      </c>
      <c r="K23" s="33">
        <f>I23</f>
        <v>8.58</v>
      </c>
      <c r="L23" s="33">
        <f t="shared" si="2"/>
        <v>8.58</v>
      </c>
      <c r="M23" s="37" t="str">
        <f t="shared" si="3"/>
        <v>aprobado</v>
      </c>
      <c r="N23" s="38"/>
    </row>
    <row r="24" spans="2:14">
      <c r="B24" s="14" t="s">
        <v>83</v>
      </c>
      <c r="C24" s="14" t="s">
        <v>65</v>
      </c>
      <c r="D24" s="33">
        <v>0</v>
      </c>
      <c r="E24" s="33">
        <v>7</v>
      </c>
      <c r="F24" s="33">
        <v>1.2</v>
      </c>
      <c r="G24" s="33">
        <v>3</v>
      </c>
      <c r="H24" s="33">
        <v>1.2</v>
      </c>
      <c r="I24" s="36">
        <f t="shared" si="0"/>
        <v>2.4799999999999995</v>
      </c>
      <c r="J24" s="33" t="str">
        <f t="shared" si="1"/>
        <v>da examen</v>
      </c>
      <c r="K24" s="33">
        <v>4.3</v>
      </c>
      <c r="L24" s="33">
        <f t="shared" si="2"/>
        <v>3.2079999999999997</v>
      </c>
      <c r="M24" s="37" t="str">
        <f t="shared" si="3"/>
        <v>reprobado</v>
      </c>
      <c r="N24" s="38"/>
    </row>
    <row r="25" spans="2:14">
      <c r="B25" s="14" t="s">
        <v>84</v>
      </c>
      <c r="C25" s="14" t="s">
        <v>66</v>
      </c>
      <c r="D25" s="33">
        <v>9</v>
      </c>
      <c r="E25" s="33">
        <v>10</v>
      </c>
      <c r="F25" s="33">
        <v>7</v>
      </c>
      <c r="G25" s="33">
        <v>8.9</v>
      </c>
      <c r="H25" s="33">
        <v>7</v>
      </c>
      <c r="I25" s="36">
        <f t="shared" si="0"/>
        <v>8.379999999999999</v>
      </c>
      <c r="J25" s="33" t="str">
        <f t="shared" si="1"/>
        <v>eximido</v>
      </c>
      <c r="K25" s="33">
        <f>I25</f>
        <v>8.379999999999999</v>
      </c>
      <c r="L25" s="33">
        <f t="shared" si="2"/>
        <v>8.379999999999999</v>
      </c>
      <c r="M25" s="37" t="str">
        <f t="shared" si="3"/>
        <v>aprobado</v>
      </c>
      <c r="N25" s="38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1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2024-04-11T16:59:56Z</dcterms:modified>
</cp:coreProperties>
</file>