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pinto">'ACTIVIDAD 1'!$D$8:$S$10</definedName>
    <definedName name="recluton">'ACTIVIDAD 2'!$B$6:$F$11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2"/>
  <c r="E21"/>
  <c r="E23"/>
  <c r="F8"/>
  <c r="F9"/>
  <c r="F10"/>
  <c r="F11"/>
  <c r="F7"/>
  <c r="E8"/>
  <c r="E9"/>
  <c r="E10"/>
  <c r="E11"/>
  <c r="E7"/>
  <c r="D9"/>
  <c r="D10" s="1"/>
  <c r="D11" s="1"/>
  <c r="D8"/>
  <c r="I22" i="1"/>
  <c r="I21"/>
  <c r="I20"/>
  <c r="E26"/>
  <c r="E27"/>
  <c r="E28"/>
  <c r="E29"/>
  <c r="E30"/>
  <c r="E25"/>
  <c r="T16"/>
  <c r="T15"/>
  <c r="G28" l="1"/>
  <c r="G26"/>
  <c r="G29"/>
  <c r="F25"/>
  <c r="E31"/>
  <c r="G30" s="1"/>
  <c r="F26" l="1"/>
  <c r="G27"/>
  <c r="G25"/>
  <c r="F27" l="1"/>
  <c r="F28" l="1"/>
  <c r="F29" l="1"/>
  <c r="F30" l="1"/>
  <c r="H30" l="1"/>
  <c r="H25"/>
  <c r="H26"/>
  <c r="H27"/>
  <c r="H28"/>
  <c r="H29"/>
</calcChain>
</file>

<file path=xl/sharedStrings.xml><?xml version="1.0" encoding="utf-8"?>
<sst xmlns="http://schemas.openxmlformats.org/spreadsheetml/2006/main" count="42" uniqueCount="41">
  <si>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</si>
  <si>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</si>
  <si>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</si>
  <si>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</si>
  <si>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</si>
  <si>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</si>
  <si>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</si>
  <si>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</si>
  <si>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</si>
  <si>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</si>
  <si>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</si>
  <si>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</si>
  <si>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</si>
  <si>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</si>
  <si>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</si>
  <si>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</si>
  <si>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</si>
  <si>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</si>
  <si>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</si>
  <si>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</si>
  <si>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</si>
  <si>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</si>
  <si>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</si>
  <si>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</si>
  <si>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</si>
  <si>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</si>
  <si>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</si>
  <si>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</si>
  <si>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</si>
  <si>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</si>
  <si>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 "a los más" 6 piezas en 12 horas</t>
  </si>
  <si>
    <t>13% de los operarios fabrican 5 piezas en 12 horas</t>
  </si>
  <si>
    <t>58% de los operarios fabrican "a los más" 6 piezas en 12 horas</t>
  </si>
  <si>
    <t>50% de los operarios fabrican "a lo más" 6 piezas en 12 horas</t>
  </si>
  <si>
    <t>la mayoria de los operarios fabrican 4 piezas en 12 horas</t>
  </si>
  <si>
    <t>En promedio los operarios fabrican 6 piezas en 12</t>
  </si>
  <si>
    <t>5 familias tienen 3 hijos en total</t>
  </si>
  <si>
    <t>el 25% de las fmailias cuentan con 1 hijo en total</t>
  </si>
  <si>
    <t>42 familias cuentan "a lo más" 2 hijos en total</t>
  </si>
  <si>
    <t>El 84% cuentan "a lo más" con 2 hijos en total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</si>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</sst>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3" fillId="6" borderId="0" xfId="0" applyFont="1" applyFill="1"/>
    <xf numFmtId="0" fontId="5" fillId="6" borderId="0" xfId="0" applyFont="1" applyFill="1"/>
    <xf numFmtId="0" fontId="3" fillId="5" borderId="0" xfId="0" applyFont="1" applyFill="1"/>
    <xf numFmtId="0" fontId="5" fillId="5" borderId="0" xfId="0" applyFont="1" applyFill="1"/>
    <xf numFmtId="0" fontId="3" fillId="8" borderId="0" xfId="0" applyFont="1" applyFill="1"/>
    <xf numFmtId="0" fontId="5" fillId="8" borderId="0" xfId="0" applyFont="1" applyFill="1"/>
    <xf numFmtId="0" fontId="3" fillId="9" borderId="0" xfId="0" applyFont="1" applyFill="1"/>
    <xf numFmtId="0" fontId="5" fillId="9" borderId="0" xfId="0" applyFont="1" applyFill="1"/>
    <xf numFmtId="0" fontId="0" fillId="0" borderId="0" xfId="0" applyAlignment="1">
      <alignment horizontal="center"/>
    </xf>
    <xf numFmtId="9" fontId="0" fillId="0" borderId="1" xfId="1" applyFont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9" fontId="0" fillId="8" borderId="1" xfId="1" applyFont="1" applyFill="1" applyBorder="1" applyAlignment="1">
      <alignment vertical="center"/>
    </xf>
    <xf numFmtId="9" fontId="0" fillId="9" borderId="1" xfId="1" applyFon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6" fillId="9" borderId="0" xfId="0" applyFont="1" applyFill="1"/>
    <xf numFmtId="0" fontId="6" fillId="0" borderId="0" xfId="0" applyFont="1" applyAlignment="1">
      <alignment horizontal="center"/>
    </xf>
    <xf numFmtId="0" fontId="3" fillId="9" borderId="5" xfId="0" applyFont="1" applyFill="1" applyBorder="1" applyAlignment="1">
      <alignment horizontal="center" vertical="center" wrapText="1" readingOrder="1"/>
    </xf>
    <xf numFmtId="0" fontId="5" fillId="7" borderId="0" xfId="0" applyFont="1" applyFill="1"/>
    <xf numFmtId="0" fontId="6" fillId="7" borderId="0" xfId="0" applyFont="1" applyFill="1"/>
    <xf numFmtId="0" fontId="3" fillId="7" borderId="5" xfId="0" applyFont="1" applyFill="1" applyBorder="1" applyAlignment="1">
      <alignment horizontal="center" vertical="center" wrapText="1" readingOrder="1"/>
    </xf>
    <xf numFmtId="0" fontId="5" fillId="10" borderId="0" xfId="0" applyFont="1" applyFill="1"/>
    <xf numFmtId="0" fontId="6" fillId="10" borderId="0" xfId="0" applyFont="1" applyFill="1"/>
    <xf numFmtId="0" fontId="6" fillId="8" borderId="0" xfId="0" applyFont="1" applyFill="1"/>
    <xf numFmtId="0" fontId="8" fillId="2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readingOrder="1"/>
    </xf>
    <xf numFmtId="0" fontId="5" fillId="0" borderId="2" xfId="0" applyFont="1" applyBorder="1" applyAlignment="1">
      <alignment horizontal="center" readingOrder="1"/>
    </xf>
    <xf numFmtId="0" fontId="5" fillId="4" borderId="2" xfId="0" applyFont="1" applyFill="1" applyBorder="1" applyAlignment="1">
      <alignment horizontal="center" readingOrder="1"/>
    </xf>
    <xf numFmtId="0" fontId="3" fillId="4" borderId="2" xfId="0" applyFont="1" applyFill="1" applyBorder="1" applyAlignment="1">
      <alignment horizontal="center" vertical="center" wrapText="1" readingOrder="1"/>
    </xf>
    <xf numFmtId="9" fontId="3" fillId="3" borderId="3" xfId="1" applyFont="1" applyFill="1" applyBorder="1" applyAlignment="1">
      <alignment horizontal="center" vertical="center" wrapText="1" readingOrder="1"/>
    </xf>
    <xf numFmtId="9" fontId="3" fillId="3" borderId="9" xfId="1" applyFont="1" applyFill="1" applyBorder="1" applyAlignment="1">
      <alignment horizontal="center" vertical="center" wrapText="1" readingOrder="1"/>
    </xf>
    <xf numFmtId="9" fontId="3" fillId="10" borderId="3" xfId="1" applyFont="1" applyFill="1" applyBorder="1" applyAlignment="1">
      <alignment horizontal="center" vertical="center" wrapText="1" readingOrder="1"/>
    </xf>
    <xf numFmtId="9" fontId="3" fillId="3" borderId="4" xfId="1" applyFont="1" applyFill="1" applyBorder="1" applyAlignment="1">
      <alignment horizontal="center" vertical="center" wrapText="1" readingOrder="1"/>
    </xf>
    <xf numFmtId="9" fontId="3" fillId="8" borderId="4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zoomScale="70" zoomScaleNormal="70" workbookViewId="0">
      <selection activeCell="G25" sqref="G25"/>
    </sheetView>
  </sheetViews>
  <sheetFormatPr baseColWidth="10" defaultRowHeight="15.75"/>
  <cols>
    <col min="3" max="3" width="11.125" customWidth="1"/>
    <col min="4" max="19" width="7.625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T15">
        <f>MAX(pinto)</f>
        <v>9</v>
      </c>
    </row>
    <row r="16" spans="2:20" ht="21">
      <c r="B16" s="4">
        <v>2</v>
      </c>
      <c r="C16" s="32" t="s">
        <v>6</v>
      </c>
      <c r="D16" s="33"/>
      <c r="E16" s="46" t="s">
        <v>29</v>
      </c>
      <c r="F16" s="46"/>
      <c r="G16" s="46"/>
      <c r="H16" s="46"/>
      <c r="I16" s="46"/>
      <c r="J16" s="46"/>
      <c r="K16" s="46"/>
      <c r="L16" s="46"/>
      <c r="M16" s="46"/>
      <c r="T16">
        <f>MIN(pinto)</f>
        <v>4</v>
      </c>
    </row>
    <row r="17" spans="2:20" ht="18.75" customHeight="1">
      <c r="B17" s="4">
        <v>3</v>
      </c>
      <c r="C17" s="30" t="s">
        <v>7</v>
      </c>
      <c r="D17" s="31"/>
      <c r="E17" s="28" t="s">
        <v>30</v>
      </c>
      <c r="F17" s="28"/>
      <c r="G17" s="28"/>
      <c r="H17" s="28"/>
      <c r="I17" s="28"/>
      <c r="J17" s="28"/>
      <c r="K17" s="28"/>
      <c r="L17" s="28"/>
      <c r="M17" s="28"/>
    </row>
    <row r="18" spans="2:20" ht="21">
      <c r="B18" s="4">
        <v>4</v>
      </c>
      <c r="C18" s="34" t="s">
        <v>8</v>
      </c>
      <c r="D18" s="35"/>
      <c r="E18" s="46" t="s">
        <v>31</v>
      </c>
      <c r="F18" s="46"/>
      <c r="G18" s="46"/>
      <c r="H18" s="46"/>
      <c r="I18" s="46"/>
      <c r="J18" s="46"/>
      <c r="K18" s="46"/>
      <c r="L18" s="46"/>
      <c r="M18" s="46"/>
    </row>
    <row r="19" spans="2:20" ht="21">
      <c r="B19" s="4">
        <v>5</v>
      </c>
      <c r="C19" s="36" t="s">
        <v>9</v>
      </c>
      <c r="D19" s="37"/>
      <c r="E19" s="46" t="s">
        <v>32</v>
      </c>
      <c r="F19" s="46"/>
      <c r="G19" s="46"/>
      <c r="H19" s="46"/>
      <c r="I19" s="46"/>
      <c r="J19" s="46"/>
      <c r="K19" s="46"/>
      <c r="L19" s="46"/>
      <c r="M19" s="46"/>
    </row>
    <row r="20" spans="2:20" ht="18.75">
      <c r="B20" s="4">
        <v>6</v>
      </c>
      <c r="C20" s="6" t="s">
        <v>4</v>
      </c>
      <c r="D20" s="6"/>
      <c r="E20" s="6"/>
      <c r="F20" s="7"/>
      <c r="I20" s="45">
        <f>MEDIAN(pinto)</f>
        <v>6</v>
      </c>
      <c r="J20" s="45"/>
      <c r="K20" s="45"/>
      <c r="L20" s="45"/>
      <c r="M20" s="45"/>
      <c r="N20" s="47" t="s">
        <v>33</v>
      </c>
      <c r="O20" s="47"/>
      <c r="P20" s="47"/>
      <c r="Q20" s="47"/>
      <c r="R20" s="47"/>
      <c r="S20" s="47"/>
      <c r="T20" s="24"/>
    </row>
    <row r="21" spans="2:20" ht="18.75">
      <c r="B21" s="4">
        <v>7</v>
      </c>
      <c r="C21" s="6" t="s">
        <v>5</v>
      </c>
      <c r="D21" s="6"/>
      <c r="E21" s="6"/>
      <c r="F21" s="7"/>
      <c r="I21" s="44">
        <f>MODE(pinto)</f>
        <v>4</v>
      </c>
      <c r="J21" s="44"/>
      <c r="K21" s="44"/>
      <c r="L21" s="44"/>
      <c r="M21" s="44"/>
      <c r="N21" s="48" t="s">
        <v>34</v>
      </c>
      <c r="O21" s="48"/>
      <c r="P21" s="48"/>
      <c r="Q21" s="48"/>
      <c r="R21" s="48"/>
      <c r="S21" s="48"/>
      <c r="T21" s="48"/>
    </row>
    <row r="22" spans="2:20" ht="18.75">
      <c r="B22" s="4">
        <v>8</v>
      </c>
      <c r="C22" s="5" t="s">
        <v>3</v>
      </c>
      <c r="D22" s="7"/>
      <c r="E22" s="7"/>
      <c r="F22" s="7"/>
      <c r="I22" s="44">
        <f>AVERAGE(pinto)</f>
        <v>6.208333333333333</v>
      </c>
      <c r="J22" s="44"/>
      <c r="K22" s="44"/>
      <c r="L22" s="44"/>
      <c r="M22" s="44"/>
      <c r="N22" s="48" t="s">
        <v>35</v>
      </c>
      <c r="O22" s="48"/>
      <c r="P22" s="48"/>
      <c r="Q22" s="48"/>
      <c r="R22" s="48"/>
      <c r="S22" s="48"/>
      <c r="T22" s="48"/>
    </row>
    <row r="23" spans="2:20" ht="18.75">
      <c r="C23" s="7"/>
      <c r="D23" s="7"/>
      <c r="E23" s="7"/>
      <c r="F23" s="7"/>
    </row>
    <row r="24" spans="2:20">
      <c r="D24" s="23" t="s">
        <v>24</v>
      </c>
      <c r="E24" s="23" t="s">
        <v>25</v>
      </c>
      <c r="F24" s="23" t="s">
        <v>26</v>
      </c>
      <c r="G24" s="23" t="s">
        <v>27</v>
      </c>
      <c r="H24" s="23" t="s">
        <v>28</v>
      </c>
    </row>
    <row r="25" spans="2:20">
      <c r="D25" s="26">
        <v>4</v>
      </c>
      <c r="E25" s="26">
        <f>COUNTIF(pinto,D25)</f>
        <v>12</v>
      </c>
      <c r="F25" s="26">
        <f>E25</f>
        <v>12</v>
      </c>
      <c r="G25" s="39">
        <f>E25/$E$31</f>
        <v>0.25</v>
      </c>
      <c r="H25" s="39">
        <f>F25/$F$30</f>
        <v>0.25</v>
      </c>
    </row>
    <row r="26" spans="2:20">
      <c r="D26" s="26">
        <v>5</v>
      </c>
      <c r="E26" s="40">
        <f>COUNTIF(pinto,D26)</f>
        <v>6</v>
      </c>
      <c r="F26" s="26">
        <f>F25+E26</f>
        <v>18</v>
      </c>
      <c r="G26" s="41">
        <f t="shared" ref="G26:G30" si="0">E26/$E$31</f>
        <v>0.125</v>
      </c>
      <c r="H26" s="39">
        <f t="shared" ref="H26:H30" si="1">F26/$F$30</f>
        <v>0.375</v>
      </c>
    </row>
    <row r="27" spans="2:20">
      <c r="D27" s="26">
        <v>6</v>
      </c>
      <c r="E27" s="26">
        <f>COUNTIF(pinto,D27)</f>
        <v>10</v>
      </c>
      <c r="F27" s="29">
        <f t="shared" ref="F27:F30" si="2">F26+E27</f>
        <v>28</v>
      </c>
      <c r="G27" s="39">
        <f t="shared" si="0"/>
        <v>0.20833333333333334</v>
      </c>
      <c r="H27" s="42">
        <f t="shared" si="1"/>
        <v>0.58333333333333337</v>
      </c>
    </row>
    <row r="28" spans="2:20">
      <c r="D28" s="26">
        <v>7</v>
      </c>
      <c r="E28" s="26">
        <f>COUNTIF(pinto,D28)</f>
        <v>8</v>
      </c>
      <c r="F28" s="26">
        <f t="shared" si="2"/>
        <v>36</v>
      </c>
      <c r="G28" s="39">
        <f t="shared" si="0"/>
        <v>0.16666666666666666</v>
      </c>
      <c r="H28" s="39">
        <f t="shared" si="1"/>
        <v>0.75</v>
      </c>
    </row>
    <row r="29" spans="2:20">
      <c r="D29" s="26">
        <v>8</v>
      </c>
      <c r="E29" s="26">
        <f>COUNTIF(pinto,D29)</f>
        <v>4</v>
      </c>
      <c r="F29" s="26">
        <f t="shared" si="2"/>
        <v>40</v>
      </c>
      <c r="G29" s="39">
        <f t="shared" si="0"/>
        <v>8.3333333333333329E-2</v>
      </c>
      <c r="H29" s="39">
        <f t="shared" si="1"/>
        <v>0.83333333333333337</v>
      </c>
    </row>
    <row r="30" spans="2:20">
      <c r="D30" s="26">
        <v>9</v>
      </c>
      <c r="E30" s="26">
        <f>COUNTIF(pinto,D30)</f>
        <v>8</v>
      </c>
      <c r="F30" s="27">
        <f t="shared" si="2"/>
        <v>48</v>
      </c>
      <c r="G30" s="39">
        <f t="shared" si="0"/>
        <v>0.16666666666666666</v>
      </c>
      <c r="H30" s="43">
        <f t="shared" si="1"/>
        <v>1</v>
      </c>
    </row>
    <row r="31" spans="2:20">
      <c r="E31" s="25">
        <f>SUM(E25:E30)</f>
        <v>48</v>
      </c>
    </row>
  </sheetData>
  <mergeCells count="9">
    <mergeCell ref="N21:T21"/>
    <mergeCell ref="N22:T22"/>
    <mergeCell ref="E16:M16"/>
    <mergeCell ref="E17:M17"/>
    <mergeCell ref="E18:M18"/>
    <mergeCell ref="E19:M19"/>
    <mergeCell ref="I20:M20"/>
    <mergeCell ref="I21:M21"/>
    <mergeCell ref="I22:M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E23" sqref="E23:I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8" t="s">
        <v>40</v>
      </c>
    </row>
    <row r="7" spans="1:9" ht="18.75" thickBot="1">
      <c r="B7" s="11">
        <v>0</v>
      </c>
      <c r="C7" s="11">
        <v>8</v>
      </c>
      <c r="D7" s="11">
        <v>8</v>
      </c>
      <c r="E7" s="63">
        <f>C7/$C$12</f>
        <v>0.16</v>
      </c>
      <c r="F7" s="64">
        <f>D7/$D$11</f>
        <v>0.16</v>
      </c>
      <c r="G7" s="15">
        <v>0</v>
      </c>
    </row>
    <row r="8" spans="1:9" ht="18.75" thickBot="1">
      <c r="B8" s="12">
        <v>1</v>
      </c>
      <c r="C8" s="12">
        <v>14</v>
      </c>
      <c r="D8" s="12">
        <f>SUM(D7+C8)</f>
        <v>22</v>
      </c>
      <c r="E8" s="65">
        <f t="shared" ref="E8:E11" si="0">C8/$C$12</f>
        <v>0.28000000000000003</v>
      </c>
      <c r="F8" s="66">
        <f t="shared" ref="F8:F11" si="1">D8/$D$11</f>
        <v>0.44</v>
      </c>
      <c r="G8" s="59">
        <v>14</v>
      </c>
    </row>
    <row r="9" spans="1:9" ht="18.75" thickBot="1">
      <c r="B9" s="12">
        <v>2</v>
      </c>
      <c r="C9" s="12">
        <v>20</v>
      </c>
      <c r="D9" s="54">
        <f t="shared" ref="D9:D11" si="2">SUM(D8+C9)</f>
        <v>42</v>
      </c>
      <c r="E9" s="63">
        <f t="shared" si="0"/>
        <v>0.4</v>
      </c>
      <c r="F9" s="67">
        <f t="shared" si="1"/>
        <v>0.84</v>
      </c>
      <c r="G9" s="60">
        <v>40</v>
      </c>
    </row>
    <row r="10" spans="1:9" ht="18.75" thickBot="1">
      <c r="B10" s="12">
        <v>3</v>
      </c>
      <c r="C10" s="51">
        <v>5</v>
      </c>
      <c r="D10" s="12">
        <f t="shared" si="2"/>
        <v>47</v>
      </c>
      <c r="E10" s="63">
        <f t="shared" si="0"/>
        <v>0.1</v>
      </c>
      <c r="F10" s="66">
        <f t="shared" si="1"/>
        <v>0.94</v>
      </c>
      <c r="G10" s="60"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63">
        <f t="shared" si="0"/>
        <v>0.06</v>
      </c>
      <c r="F11" s="66">
        <f t="shared" si="1"/>
        <v>1</v>
      </c>
      <c r="G11" s="60">
        <v>12</v>
      </c>
      <c r="H11" s="1"/>
    </row>
    <row r="12" spans="1:9" ht="18.75" thickBot="1">
      <c r="B12" s="14"/>
      <c r="C12" s="62">
        <v>50</v>
      </c>
      <c r="D12" s="16"/>
      <c r="E12" s="16"/>
      <c r="F12" s="16"/>
      <c r="G12" s="61"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37" t="s">
        <v>15</v>
      </c>
      <c r="C17" s="49"/>
      <c r="D17" s="50" t="s">
        <v>36</v>
      </c>
      <c r="E17" s="50"/>
      <c r="F17" s="50"/>
      <c r="G17" s="50"/>
      <c r="H17" s="50"/>
      <c r="I17" s="50"/>
    </row>
    <row r="18" spans="1:9" ht="18.75">
      <c r="A18" s="19">
        <v>3</v>
      </c>
      <c r="B18" s="52" t="s">
        <v>16</v>
      </c>
      <c r="C18" s="53"/>
      <c r="D18" s="50" t="s">
        <v>38</v>
      </c>
      <c r="E18" s="50"/>
      <c r="F18" s="50"/>
      <c r="G18" s="50"/>
      <c r="H18" s="50"/>
      <c r="I18" s="50"/>
    </row>
    <row r="19" spans="1:9" ht="21">
      <c r="A19" s="19">
        <v>4</v>
      </c>
      <c r="B19" s="55" t="s">
        <v>17</v>
      </c>
      <c r="C19" s="56"/>
      <c r="D19" s="50" t="s">
        <v>37</v>
      </c>
      <c r="E19" s="50"/>
      <c r="F19" s="50"/>
      <c r="G19" s="50"/>
      <c r="H19" s="50"/>
      <c r="I19" s="50"/>
    </row>
    <row r="20" spans="1:9" ht="21">
      <c r="A20" s="19">
        <v>5</v>
      </c>
      <c r="B20" s="35" t="s">
        <v>18</v>
      </c>
      <c r="C20" s="57"/>
      <c r="D20" s="50" t="s">
        <v>39</v>
      </c>
      <c r="E20" s="50"/>
      <c r="F20" s="50"/>
      <c r="G20" s="50"/>
      <c r="H20" s="50"/>
      <c r="I20" s="50"/>
    </row>
    <row r="21" spans="1:9" ht="18.75">
      <c r="A21" s="19">
        <v>6</v>
      </c>
      <c r="B21" s="6" t="s">
        <v>19</v>
      </c>
      <c r="E21" s="38">
        <f>AVERAGE(recluton)</f>
        <v>9.3352000000000004</v>
      </c>
      <c r="F21" s="38"/>
      <c r="G21" s="38"/>
      <c r="H21" s="38"/>
      <c r="I21" s="38"/>
    </row>
    <row r="22" spans="1:9" ht="18.75">
      <c r="A22" s="19">
        <v>7</v>
      </c>
      <c r="B22" s="6" t="s">
        <v>20</v>
      </c>
      <c r="E22" s="38">
        <f>MODE(recluton)</f>
        <v>8</v>
      </c>
      <c r="F22" s="38"/>
      <c r="G22" s="38"/>
      <c r="H22" s="38"/>
      <c r="I22" s="38"/>
    </row>
    <row r="23" spans="1:9" ht="18.75">
      <c r="A23" s="19">
        <v>8</v>
      </c>
      <c r="B23" s="6" t="s">
        <v>21</v>
      </c>
      <c r="E23" s="38">
        <f>MEDIAN(recluton)</f>
        <v>2</v>
      </c>
      <c r="F23" s="38"/>
      <c r="G23" s="38"/>
      <c r="H23" s="38"/>
      <c r="I23" s="38"/>
    </row>
  </sheetData>
  <mergeCells count="7">
    <mergeCell ref="E23:I23"/>
    <mergeCell ref="D17:I17"/>
    <mergeCell ref="D18:I18"/>
    <mergeCell ref="D19:I19"/>
    <mergeCell ref="D20:I20"/>
    <mergeCell ref="E21:I21"/>
    <mergeCell ref="E22:I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pinto</vt:lpstr>
      <vt:lpstr>recluton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2023-05-10T15:26:16Z</dcterms:modified>
</cp:coreProperties>
</file>