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2"/>
  <c r="G7" s="1"/>
  <c r="G8" s="1"/>
  <c r="G9" s="1"/>
  <c r="G10" s="1"/>
  <c r="G11" s="1"/>
  <c r="G12" s="1"/>
  <c r="G13" s="1"/>
  <c r="G14" s="1"/>
  <c r="G15" s="1"/>
  <c r="E7"/>
  <c r="J7" s="1"/>
  <c r="E6"/>
  <c r="J6" s="1"/>
  <c r="G18" i="1"/>
  <c r="G13"/>
  <c r="G16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C8"/>
  <c r="D8" s="1"/>
  <c r="G19" l="1"/>
  <c r="E8"/>
  <c r="J8" s="1"/>
  <c r="H7"/>
  <c r="H9"/>
  <c r="H11"/>
  <c r="H13"/>
  <c r="H15"/>
  <c r="H8"/>
  <c r="H10"/>
  <c r="H12"/>
  <c r="H14"/>
  <c r="H6"/>
  <c r="I6" s="1"/>
  <c r="C9"/>
  <c r="D9" l="1"/>
  <c r="C10" s="1"/>
  <c r="E9"/>
  <c r="J9" s="1"/>
  <c r="I7"/>
  <c r="I8"/>
  <c r="I9" s="1"/>
  <c r="I10" s="1"/>
  <c r="I11" s="1"/>
  <c r="I12" s="1"/>
  <c r="I13" s="1"/>
  <c r="I14" s="1"/>
  <c r="I15" s="1"/>
  <c r="D10" l="1"/>
  <c r="C11" s="1"/>
  <c r="E10"/>
  <c r="J10" s="1"/>
  <c r="G21"/>
  <c r="D11" l="1"/>
  <c r="C12" s="1"/>
  <c r="E11"/>
  <c r="J11" s="1"/>
  <c r="D12" l="1"/>
  <c r="C13" s="1"/>
  <c r="D13" l="1"/>
  <c r="C14" s="1"/>
  <c r="E12"/>
  <c r="J12" s="1"/>
  <c r="D14" l="1"/>
  <c r="C15" s="1"/>
  <c r="E13"/>
  <c r="J13" s="1"/>
  <c r="D15" l="1"/>
  <c r="E15" s="1"/>
  <c r="J15" s="1"/>
  <c r="J16" s="1"/>
  <c r="G20" s="1"/>
  <c r="E14"/>
  <c r="J14" s="1"/>
</calcChain>
</file>

<file path=xl/sharedStrings.xml><?xml version="1.0" encoding="utf-8"?>
<sst xmlns="http://schemas.openxmlformats.org/spreadsheetml/2006/main" count="36" uniqueCount="25">
  <si>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</si>
  <si>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</si>
  <si>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</si>
  <si>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</si>
  <si>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</si>
  <si>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</si>
  <si>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</si>
  <si>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</si>
  <si>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</si>
  <si>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</si>
  <si>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</si>
  <si>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</si>
  <si>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</si>
  <si>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</si>
  <si>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</si>
  <si>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</si>
  <si>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</si>
  <si>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</si>
  <si>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en promedio se usa el celular 1080 minutos al mes</t>
  </si>
  <si>
    <t>La mayoría de los brigs usan el celular 967 min al mes</t>
  </si>
  <si>
    <t>n=</t>
  </si>
  <si>
    <t>La mitad de los brigs usan el celular a lo menos 1025 min al mes</t>
  </si>
  <si>
    <t>La mayoría de los cadetes mide 1,79 mts</t>
  </si>
  <si>
    <t>En promedio los cadetes miden 1,81 mts</t>
  </si>
  <si>
    <t>El 50% de los cadetes mide al menos 1,81 mts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</si>
</sst>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0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2" fontId="0" fillId="0" borderId="0" xfId="0" applyNumberFormat="1"/>
    <xf numFmtId="170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 vertical="center"/>
    </xf>
    <xf numFmtId="43" fontId="0" fillId="0" borderId="1" xfId="1" applyFont="1" applyBorder="1" applyAlignment="1">
      <alignment horizontal="center"/>
    </xf>
    <xf numFmtId="43" fontId="0" fillId="0" borderId="0" xfId="0" applyNumberFormat="1"/>
    <xf numFmtId="43" fontId="0" fillId="0" borderId="1" xfId="0" applyNumberFormat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'ACTIVIDAD 2'!$F$5</c:f>
              <c:strCache>
                <c:ptCount val="1"/>
                <c:pt idx="0">
                  <c:v>fi</c:v>
                </c:pt>
              </c:strCache>
            </c:strRef>
          </c:tx>
          <c:cat>
            <c:multiLvlStrRef>
              <c:f>'ACTIVIDAD 2'!$C$6:$D$15</c:f>
              <c:multiLvlStrCache>
                <c:ptCount val="10"/>
                <c:lvl>
                  <c:pt idx="0">
                    <c:v>1,70</c:v>
                  </c:pt>
                  <c:pt idx="1">
                    <c:v>1,75</c:v>
                  </c:pt>
                  <c:pt idx="2">
                    <c:v>1,80</c:v>
                  </c:pt>
                  <c:pt idx="3">
                    <c:v>1,83</c:v>
                  </c:pt>
                  <c:pt idx="4">
                    <c:v>1,86</c:v>
                  </c:pt>
                  <c:pt idx="5">
                    <c:v>1,89</c:v>
                  </c:pt>
                  <c:pt idx="6">
                    <c:v>1,92</c:v>
                  </c:pt>
                  <c:pt idx="7">
                    <c:v>1,95</c:v>
                  </c:pt>
                  <c:pt idx="8">
                    <c:v>1,98</c:v>
                  </c:pt>
                  <c:pt idx="9">
                    <c:v>2,01</c:v>
                  </c:pt>
                </c:lvl>
                <c:lvl>
                  <c:pt idx="0">
                    <c:v>1,65</c:v>
                  </c:pt>
                  <c:pt idx="1">
                    <c:v>1,7</c:v>
                  </c:pt>
                  <c:pt idx="2">
                    <c:v>1,75</c:v>
                  </c:pt>
                  <c:pt idx="3">
                    <c:v>1,80</c:v>
                  </c:pt>
                  <c:pt idx="4">
                    <c:v>1,83</c:v>
                  </c:pt>
                  <c:pt idx="5">
                    <c:v>1,86</c:v>
                  </c:pt>
                  <c:pt idx="6">
                    <c:v>1,89</c:v>
                  </c:pt>
                  <c:pt idx="7">
                    <c:v>1,92</c:v>
                  </c:pt>
                  <c:pt idx="8">
                    <c:v>1,95</c:v>
                  </c:pt>
                  <c:pt idx="9">
                    <c:v>1,98</c:v>
                  </c:pt>
                </c:lvl>
              </c:multiLvlStrCache>
            </c:multiLvlStrRef>
          </c:cat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dLbls/>
        <c:gapWidth val="0"/>
        <c:axId val="34452224"/>
        <c:axId val="35263616"/>
      </c:barChart>
      <c:catAx>
        <c:axId val="34452224"/>
        <c:scaling>
          <c:orientation val="minMax"/>
        </c:scaling>
        <c:axPos val="b"/>
        <c:title>
          <c:layout/>
        </c:title>
        <c:numFmt formatCode="General" sourceLinked="1"/>
        <c:majorTickMark val="none"/>
        <c:tickLblPos val="nextTo"/>
        <c:crossAx val="35263616"/>
        <c:crosses val="autoZero"/>
        <c:auto val="1"/>
        <c:lblAlgn val="ctr"/>
        <c:lblOffset val="100"/>
      </c:catAx>
      <c:valAx>
        <c:axId val="35263616"/>
        <c:scaling>
          <c:orientation val="minMax"/>
        </c:scaling>
        <c:axPos val="l"/>
        <c:title>
          <c:layout/>
        </c:title>
        <c:numFmt formatCode="General" sourceLinked="1"/>
        <c:tickLblPos val="nextTo"/>
        <c:crossAx val="3445222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'ACTIVIDAD 2'!$F$5</c:f>
              <c:strCache>
                <c:ptCount val="1"/>
                <c:pt idx="0">
                  <c:v>fi</c:v>
                </c:pt>
              </c:strCache>
            </c:strRef>
          </c:tx>
          <c:marker>
            <c:symbol val="none"/>
          </c:marker>
          <c:cat>
            <c:multiLvlStrRef>
              <c:f>'ACTIVIDAD 2'!$C$6:$D$15</c:f>
              <c:multiLvlStrCache>
                <c:ptCount val="10"/>
                <c:lvl>
                  <c:pt idx="0">
                    <c:v>1,70</c:v>
                  </c:pt>
                  <c:pt idx="1">
                    <c:v>1,75</c:v>
                  </c:pt>
                  <c:pt idx="2">
                    <c:v>1,80</c:v>
                  </c:pt>
                  <c:pt idx="3">
                    <c:v>1,83</c:v>
                  </c:pt>
                  <c:pt idx="4">
                    <c:v>1,86</c:v>
                  </c:pt>
                  <c:pt idx="5">
                    <c:v>1,89</c:v>
                  </c:pt>
                  <c:pt idx="6">
                    <c:v>1,92</c:v>
                  </c:pt>
                  <c:pt idx="7">
                    <c:v>1,95</c:v>
                  </c:pt>
                  <c:pt idx="8">
                    <c:v>1,98</c:v>
                  </c:pt>
                  <c:pt idx="9">
                    <c:v>2,01</c:v>
                  </c:pt>
                </c:lvl>
                <c:lvl>
                  <c:pt idx="0">
                    <c:v>1,65</c:v>
                  </c:pt>
                  <c:pt idx="1">
                    <c:v>1,7</c:v>
                  </c:pt>
                  <c:pt idx="2">
                    <c:v>1,75</c:v>
                  </c:pt>
                  <c:pt idx="3">
                    <c:v>1,80</c:v>
                  </c:pt>
                  <c:pt idx="4">
                    <c:v>1,83</c:v>
                  </c:pt>
                  <c:pt idx="5">
                    <c:v>1,86</c:v>
                  </c:pt>
                  <c:pt idx="6">
                    <c:v>1,89</c:v>
                  </c:pt>
                  <c:pt idx="7">
                    <c:v>1,92</c:v>
                  </c:pt>
                  <c:pt idx="8">
                    <c:v>1,95</c:v>
                  </c:pt>
                  <c:pt idx="9">
                    <c:v>1,98</c:v>
                  </c:pt>
                </c:lvl>
              </c:multiLvlStrCache>
            </c:multiLvlStrRef>
          </c:cat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marker val="1"/>
        <c:axId val="69568768"/>
        <c:axId val="69575040"/>
      </c:lineChart>
      <c:catAx>
        <c:axId val="69568768"/>
        <c:scaling>
          <c:orientation val="minMax"/>
        </c:scaling>
        <c:axPos val="b"/>
        <c:numFmt formatCode="General" sourceLinked="1"/>
        <c:tickLblPos val="nextTo"/>
        <c:crossAx val="69575040"/>
        <c:crosses val="autoZero"/>
        <c:auto val="1"/>
        <c:lblAlgn val="ctr"/>
        <c:lblOffset val="100"/>
      </c:catAx>
      <c:valAx>
        <c:axId val="69575040"/>
        <c:scaling>
          <c:orientation val="minMax"/>
        </c:scaling>
        <c:axPos val="l"/>
        <c:majorGridlines/>
        <c:numFmt formatCode="General" sourceLinked="1"/>
        <c:tickLblPos val="nextTo"/>
        <c:crossAx val="695687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23</xdr:row>
      <xdr:rowOff>38100</xdr:rowOff>
    </xdr:from>
    <xdr:to>
      <xdr:col>6</xdr:col>
      <xdr:colOff>485775</xdr:colOff>
      <xdr:row>37</xdr:row>
      <xdr:rowOff>114300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200025</xdr:colOff>
      <xdr:row>23</xdr:row>
      <xdr:rowOff>66675</xdr:rowOff>
    </xdr:from>
    <xdr:to>
      <xdr:col>13</xdr:col>
      <xdr:colOff>200025</xdr:colOff>
      <xdr:row>37</xdr:row>
      <xdr:rowOff>142875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showGridLines="0" topLeftCell="A4" workbookViewId="0">
      <selection activeCell="D5" sqref="D5:G12"/>
    </sheetView>
  </sheetViews>
  <sheetFormatPr baseColWidth="10" defaultRowHeight="15"/>
  <cols>
    <col min="7" max="7" width="12.5703125" bestFit="1" customWidth="1"/>
  </cols>
  <sheetData>
    <row r="3" spans="2:14" ht="18">
      <c r="B3" s="3" t="s">
        <v>10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2:14" ht="23.25" customHeight="1">
      <c r="D5" s="6" t="s">
        <v>9</v>
      </c>
      <c r="E5" s="6"/>
      <c r="F5" s="7" t="s">
        <v>17</v>
      </c>
      <c r="G5" s="8" t="s">
        <v>8</v>
      </c>
      <c r="H5" s="8" t="s">
        <v>7</v>
      </c>
      <c r="I5" s="8" t="s">
        <v>6</v>
      </c>
      <c r="J5" s="8" t="s">
        <v>5</v>
      </c>
      <c r="K5" s="8" t="s">
        <v>16</v>
      </c>
    </row>
    <row r="6" spans="2:14">
      <c r="D6" s="4">
        <v>500</v>
      </c>
      <c r="E6" s="4">
        <v>700</v>
      </c>
      <c r="F6" s="4">
        <f>(D6+E6)/2</f>
        <v>600</v>
      </c>
      <c r="G6" s="4">
        <v>10</v>
      </c>
      <c r="H6" s="9">
        <f>G6</f>
        <v>10</v>
      </c>
      <c r="I6" s="11">
        <f>G6/$H$12</f>
        <v>0.18181818181818182</v>
      </c>
      <c r="J6" s="12">
        <f>I6</f>
        <v>0.18181818181818182</v>
      </c>
      <c r="K6" s="9">
        <f>F6*G6</f>
        <v>6000</v>
      </c>
    </row>
    <row r="7" spans="2:14">
      <c r="D7" s="4">
        <v>700</v>
      </c>
      <c r="E7" s="4">
        <v>900</v>
      </c>
      <c r="F7" s="4">
        <f t="shared" ref="F7:F12" si="0">(D7+E7)/2</f>
        <v>800</v>
      </c>
      <c r="G7" s="4">
        <v>10</v>
      </c>
      <c r="H7" s="9">
        <f>G7+H6</f>
        <v>20</v>
      </c>
      <c r="I7" s="11">
        <f t="shared" ref="I7:I12" si="1">G7/$H$12</f>
        <v>0.18181818181818182</v>
      </c>
      <c r="J7" s="12">
        <f>I7+J6</f>
        <v>0.36363636363636365</v>
      </c>
      <c r="K7" s="9">
        <f t="shared" ref="K7:K12" si="2">F7*G7</f>
        <v>8000</v>
      </c>
    </row>
    <row r="8" spans="2:14">
      <c r="D8" s="4">
        <v>900</v>
      </c>
      <c r="E8" s="4">
        <v>1100</v>
      </c>
      <c r="F8" s="4">
        <f t="shared" si="0"/>
        <v>1000</v>
      </c>
      <c r="G8" s="4">
        <v>12</v>
      </c>
      <c r="H8" s="9">
        <f t="shared" ref="H8:H12" si="3">G8+H7</f>
        <v>32</v>
      </c>
      <c r="I8" s="11">
        <f t="shared" si="1"/>
        <v>0.21818181818181817</v>
      </c>
      <c r="J8" s="12">
        <f t="shared" ref="J8:J12" si="4">I8+J7</f>
        <v>0.58181818181818179</v>
      </c>
      <c r="K8" s="9">
        <f t="shared" si="2"/>
        <v>12000</v>
      </c>
    </row>
    <row r="9" spans="2:14">
      <c r="D9" s="4">
        <v>1100</v>
      </c>
      <c r="E9" s="4">
        <v>1300</v>
      </c>
      <c r="F9" s="4">
        <f t="shared" si="0"/>
        <v>1200</v>
      </c>
      <c r="G9" s="4">
        <v>8</v>
      </c>
      <c r="H9" s="9">
        <f t="shared" si="3"/>
        <v>40</v>
      </c>
      <c r="I9" s="11">
        <f t="shared" si="1"/>
        <v>0.14545454545454545</v>
      </c>
      <c r="J9" s="12">
        <f t="shared" si="4"/>
        <v>0.72727272727272729</v>
      </c>
      <c r="K9" s="9">
        <f t="shared" si="2"/>
        <v>9600</v>
      </c>
    </row>
    <row r="10" spans="2:14">
      <c r="D10" s="4">
        <v>1300</v>
      </c>
      <c r="E10" s="4">
        <v>1500</v>
      </c>
      <c r="F10" s="4">
        <f t="shared" si="0"/>
        <v>1400</v>
      </c>
      <c r="G10" s="4">
        <v>6</v>
      </c>
      <c r="H10" s="9">
        <f t="shared" si="3"/>
        <v>46</v>
      </c>
      <c r="I10" s="11">
        <f t="shared" si="1"/>
        <v>0.10909090909090909</v>
      </c>
      <c r="J10" s="12">
        <f t="shared" si="4"/>
        <v>0.83636363636363642</v>
      </c>
      <c r="K10" s="9">
        <f t="shared" si="2"/>
        <v>8400</v>
      </c>
    </row>
    <row r="11" spans="2:14">
      <c r="D11" s="4">
        <v>1500</v>
      </c>
      <c r="E11" s="4">
        <v>1700</v>
      </c>
      <c r="F11" s="4">
        <f t="shared" si="0"/>
        <v>1600</v>
      </c>
      <c r="G11" s="4">
        <v>4</v>
      </c>
      <c r="H11" s="9">
        <f t="shared" si="3"/>
        <v>50</v>
      </c>
      <c r="I11" s="11">
        <f t="shared" si="1"/>
        <v>7.2727272727272724E-2</v>
      </c>
      <c r="J11" s="12">
        <f t="shared" si="4"/>
        <v>0.90909090909090917</v>
      </c>
      <c r="K11" s="9">
        <f t="shared" si="2"/>
        <v>6400</v>
      </c>
    </row>
    <row r="12" spans="2:14">
      <c r="D12" s="10">
        <v>1700</v>
      </c>
      <c r="E12" s="10">
        <v>1900</v>
      </c>
      <c r="F12" s="4">
        <f t="shared" si="0"/>
        <v>1800</v>
      </c>
      <c r="G12" s="4">
        <v>5</v>
      </c>
      <c r="H12" s="9">
        <f t="shared" si="3"/>
        <v>55</v>
      </c>
      <c r="I12" s="11">
        <f t="shared" si="1"/>
        <v>9.0909090909090912E-2</v>
      </c>
      <c r="J12" s="12">
        <f t="shared" si="4"/>
        <v>1</v>
      </c>
      <c r="K12" s="9">
        <f t="shared" si="2"/>
        <v>9000</v>
      </c>
    </row>
    <row r="13" spans="2:14">
      <c r="F13" s="17" t="s">
        <v>20</v>
      </c>
      <c r="G13">
        <f>H12</f>
        <v>55</v>
      </c>
      <c r="K13" s="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15">
        <f>D8+((G8-G7)/((G8-G7)+(G8-G9)))*200</f>
        <v>966.66666666666663</v>
      </c>
      <c r="H16" t="s">
        <v>19</v>
      </c>
    </row>
    <row r="17" spans="3:8" ht="18">
      <c r="C17" s="1" t="s">
        <v>1</v>
      </c>
      <c r="D17" s="1"/>
      <c r="E17" s="1"/>
      <c r="F17" s="1"/>
      <c r="G17">
        <f>K13/H12</f>
        <v>1080</v>
      </c>
      <c r="H17" t="s">
        <v>18</v>
      </c>
    </row>
    <row r="18" spans="3:8" ht="18">
      <c r="C18" s="1" t="s">
        <v>0</v>
      </c>
      <c r="D18" s="1"/>
      <c r="E18" s="1"/>
      <c r="F18" s="1"/>
      <c r="G18" s="16">
        <f>D8+((G13/2-H7)/G8)*200</f>
        <v>1025</v>
      </c>
      <c r="H18" t="s">
        <v>21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3"/>
  <sheetViews>
    <sheetView showGridLines="0" tabSelected="1" topLeftCell="A4" workbookViewId="0">
      <selection activeCell="A19" sqref="A19"/>
    </sheetView>
  </sheetViews>
  <sheetFormatPr baseColWidth="10" defaultRowHeight="15"/>
  <cols>
    <col min="7" max="7" width="11.5703125" bestFit="1" customWidth="1"/>
  </cols>
  <sheetData>
    <row r="3" spans="3:10" ht="18">
      <c r="C3" s="1" t="s">
        <v>14</v>
      </c>
      <c r="D3" s="1"/>
      <c r="E3" s="1"/>
      <c r="F3" s="1"/>
      <c r="G3" s="1"/>
    </row>
    <row r="5" spans="3:10" ht="18.75">
      <c r="C5" s="6" t="s">
        <v>12</v>
      </c>
      <c r="D5" s="6"/>
      <c r="E5" s="7" t="s">
        <v>13</v>
      </c>
      <c r="F5" s="8" t="s">
        <v>8</v>
      </c>
      <c r="G5" s="8" t="s">
        <v>7</v>
      </c>
      <c r="H5" s="8" t="s">
        <v>6</v>
      </c>
      <c r="I5" s="8" t="s">
        <v>5</v>
      </c>
      <c r="J5" s="8" t="s">
        <v>16</v>
      </c>
    </row>
    <row r="6" spans="3:10">
      <c r="C6" s="4">
        <v>1.65</v>
      </c>
      <c r="D6" s="5">
        <v>1.7</v>
      </c>
      <c r="E6" s="4">
        <f>(C6+D6)/2</f>
        <v>1.6749999999999998</v>
      </c>
      <c r="F6" s="4">
        <v>12</v>
      </c>
      <c r="G6" s="9">
        <f>F6</f>
        <v>12</v>
      </c>
      <c r="H6" s="11">
        <f>F6/$F$16</f>
        <v>0.06</v>
      </c>
      <c r="I6" s="12">
        <f>H6</f>
        <v>0.06</v>
      </c>
      <c r="J6" s="19">
        <f>E6*F6</f>
        <v>20.099999999999998</v>
      </c>
    </row>
    <row r="7" spans="3:10">
      <c r="C7" s="4">
        <v>1.7</v>
      </c>
      <c r="D7" s="4">
        <v>1.75</v>
      </c>
      <c r="E7" s="4">
        <f t="shared" ref="E7:E15" si="0">(C7+D7)/2</f>
        <v>1.7250000000000001</v>
      </c>
      <c r="F7" s="4">
        <v>24</v>
      </c>
      <c r="G7" s="9">
        <f>F7+G6</f>
        <v>36</v>
      </c>
      <c r="H7" s="11">
        <f t="shared" ref="H7:H15" si="1">F7/$F$16</f>
        <v>0.12</v>
      </c>
      <c r="I7" s="12">
        <f>H7+I6</f>
        <v>0.18</v>
      </c>
      <c r="J7" s="19">
        <f t="shared" ref="J7:J15" si="2">E7*F7</f>
        <v>41.400000000000006</v>
      </c>
    </row>
    <row r="8" spans="3:10">
      <c r="C8" s="4">
        <f>D7</f>
        <v>1.75</v>
      </c>
      <c r="D8" s="5">
        <f>C8+0.05</f>
        <v>1.8</v>
      </c>
      <c r="E8" s="4">
        <f t="shared" si="0"/>
        <v>1.7749999999999999</v>
      </c>
      <c r="F8" s="4">
        <v>50</v>
      </c>
      <c r="G8" s="9">
        <f t="shared" ref="G8:G15" si="3">F8+G7</f>
        <v>86</v>
      </c>
      <c r="H8" s="11">
        <f t="shared" si="1"/>
        <v>0.25</v>
      </c>
      <c r="I8" s="12">
        <f t="shared" ref="I8:I15" si="4">H8+I7</f>
        <v>0.43</v>
      </c>
      <c r="J8" s="19">
        <f t="shared" si="2"/>
        <v>88.75</v>
      </c>
    </row>
    <row r="9" spans="3:10">
      <c r="C9" s="5">
        <f>D8</f>
        <v>1.8</v>
      </c>
      <c r="D9" s="5">
        <f>C9+0.03</f>
        <v>1.83</v>
      </c>
      <c r="E9" s="4">
        <f t="shared" si="0"/>
        <v>1.8149999999999999</v>
      </c>
      <c r="F9" s="4">
        <v>40</v>
      </c>
      <c r="G9" s="9">
        <f t="shared" si="3"/>
        <v>126</v>
      </c>
      <c r="H9" s="11">
        <f t="shared" si="1"/>
        <v>0.2</v>
      </c>
      <c r="I9" s="12">
        <f t="shared" si="4"/>
        <v>0.63</v>
      </c>
      <c r="J9" s="19">
        <f t="shared" si="2"/>
        <v>72.599999999999994</v>
      </c>
    </row>
    <row r="10" spans="3:10">
      <c r="C10" s="4">
        <f t="shared" ref="C10:C12" si="5">D9</f>
        <v>1.83</v>
      </c>
      <c r="D10" s="5">
        <f t="shared" ref="D10:D12" si="6">C10+0.03</f>
        <v>1.86</v>
      </c>
      <c r="E10" s="4">
        <f t="shared" si="0"/>
        <v>1.8450000000000002</v>
      </c>
      <c r="F10" s="4">
        <v>24</v>
      </c>
      <c r="G10" s="9">
        <f t="shared" si="3"/>
        <v>150</v>
      </c>
      <c r="H10" s="11">
        <f t="shared" si="1"/>
        <v>0.12</v>
      </c>
      <c r="I10" s="12">
        <f t="shared" si="4"/>
        <v>0.75</v>
      </c>
      <c r="J10" s="19">
        <f t="shared" si="2"/>
        <v>44.28</v>
      </c>
    </row>
    <row r="11" spans="3:10">
      <c r="C11" s="4">
        <f t="shared" si="5"/>
        <v>1.86</v>
      </c>
      <c r="D11" s="5">
        <f t="shared" si="6"/>
        <v>1.8900000000000001</v>
      </c>
      <c r="E11" s="4">
        <f t="shared" si="0"/>
        <v>1.875</v>
      </c>
      <c r="F11" s="4">
        <v>20</v>
      </c>
      <c r="G11" s="9">
        <f t="shared" si="3"/>
        <v>170</v>
      </c>
      <c r="H11" s="11">
        <f t="shared" si="1"/>
        <v>0.1</v>
      </c>
      <c r="I11" s="12">
        <f t="shared" si="4"/>
        <v>0.85</v>
      </c>
      <c r="J11" s="19">
        <f t="shared" si="2"/>
        <v>37.5</v>
      </c>
    </row>
    <row r="12" spans="3:10">
      <c r="C12" s="4">
        <f t="shared" si="5"/>
        <v>1.8900000000000001</v>
      </c>
      <c r="D12" s="5">
        <f t="shared" si="6"/>
        <v>1.9200000000000002</v>
      </c>
      <c r="E12" s="4">
        <f t="shared" si="0"/>
        <v>1.9050000000000002</v>
      </c>
      <c r="F12" s="4">
        <v>12</v>
      </c>
      <c r="G12" s="9">
        <f t="shared" si="3"/>
        <v>182</v>
      </c>
      <c r="H12" s="11">
        <f t="shared" si="1"/>
        <v>0.06</v>
      </c>
      <c r="I12" s="12">
        <f t="shared" si="4"/>
        <v>0.90999999999999992</v>
      </c>
      <c r="J12" s="19">
        <f t="shared" si="2"/>
        <v>22.860000000000003</v>
      </c>
    </row>
    <row r="13" spans="3:10">
      <c r="C13" s="4">
        <f>D12</f>
        <v>1.9200000000000002</v>
      </c>
      <c r="D13" s="5">
        <f>C13+0.03</f>
        <v>1.9500000000000002</v>
      </c>
      <c r="E13" s="4">
        <f t="shared" si="0"/>
        <v>1.9350000000000001</v>
      </c>
      <c r="F13" s="4">
        <v>10</v>
      </c>
      <c r="G13" s="9">
        <f t="shared" si="3"/>
        <v>192</v>
      </c>
      <c r="H13" s="11">
        <f t="shared" si="1"/>
        <v>0.05</v>
      </c>
      <c r="I13" s="12">
        <f t="shared" si="4"/>
        <v>0.96</v>
      </c>
      <c r="J13" s="19">
        <f t="shared" si="2"/>
        <v>19.350000000000001</v>
      </c>
    </row>
    <row r="14" spans="3:10">
      <c r="C14" s="4">
        <f>D13</f>
        <v>1.9500000000000002</v>
      </c>
      <c r="D14" s="5">
        <f>C14+0.03</f>
        <v>1.9800000000000002</v>
      </c>
      <c r="E14" s="4">
        <f t="shared" si="0"/>
        <v>1.9650000000000003</v>
      </c>
      <c r="F14" s="4">
        <v>6</v>
      </c>
      <c r="G14" s="9">
        <f t="shared" si="3"/>
        <v>198</v>
      </c>
      <c r="H14" s="11">
        <f t="shared" si="1"/>
        <v>0.03</v>
      </c>
      <c r="I14" s="12">
        <f t="shared" si="4"/>
        <v>0.99</v>
      </c>
      <c r="J14" s="19">
        <f t="shared" si="2"/>
        <v>11.790000000000003</v>
      </c>
    </row>
    <row r="15" spans="3:10">
      <c r="C15" s="4">
        <f>D14</f>
        <v>1.9800000000000002</v>
      </c>
      <c r="D15" s="5">
        <f>C15+0.03</f>
        <v>2.0100000000000002</v>
      </c>
      <c r="E15" s="4">
        <f t="shared" si="0"/>
        <v>1.9950000000000001</v>
      </c>
      <c r="F15" s="4">
        <v>2</v>
      </c>
      <c r="G15" s="9">
        <f t="shared" si="3"/>
        <v>200</v>
      </c>
      <c r="H15" s="11">
        <f t="shared" si="1"/>
        <v>0.01</v>
      </c>
      <c r="I15" s="12">
        <f t="shared" si="4"/>
        <v>1</v>
      </c>
      <c r="J15" s="19">
        <f t="shared" si="2"/>
        <v>3.99</v>
      </c>
    </row>
    <row r="16" spans="3:10" ht="15.75" thickBot="1">
      <c r="F16" s="18">
        <f>SUM(F6:F15)</f>
        <v>200</v>
      </c>
      <c r="J16" s="21">
        <f>SUM(J6:J15)</f>
        <v>362.62000000000006</v>
      </c>
    </row>
    <row r="17" spans="3:8" ht="18">
      <c r="C17" s="2" t="s">
        <v>4</v>
      </c>
      <c r="D17" s="1"/>
    </row>
    <row r="18" spans="3:8" ht="18">
      <c r="C18" s="1" t="s">
        <v>3</v>
      </c>
      <c r="D18" s="1"/>
      <c r="E18" s="1"/>
      <c r="F18" s="1"/>
    </row>
    <row r="19" spans="3:8" ht="18">
      <c r="C19" s="1" t="s">
        <v>2</v>
      </c>
      <c r="D19" s="1"/>
      <c r="E19" s="1"/>
      <c r="F19" s="1"/>
      <c r="G19" s="14">
        <f>C8+((F8-F7)/((F8-F7)+(F8-F9)))*(D8-C8)</f>
        <v>1.7861111111111112</v>
      </c>
      <c r="H19" t="s">
        <v>22</v>
      </c>
    </row>
    <row r="20" spans="3:8" ht="18">
      <c r="C20" s="1" t="s">
        <v>1</v>
      </c>
      <c r="D20" s="1"/>
      <c r="E20" s="1"/>
      <c r="F20" s="1"/>
      <c r="G20" s="20">
        <f>J16/F16</f>
        <v>1.8131000000000004</v>
      </c>
      <c r="H20" t="s">
        <v>23</v>
      </c>
    </row>
    <row r="21" spans="3:8" ht="18">
      <c r="C21" s="1" t="s">
        <v>0</v>
      </c>
      <c r="D21" s="1"/>
      <c r="E21" s="1"/>
      <c r="F21" s="1"/>
      <c r="G21" s="14">
        <f>C9+((F16/2-G8)/F9)*(D9-C9)</f>
        <v>1.8105</v>
      </c>
      <c r="H21" t="s">
        <v>24</v>
      </c>
    </row>
    <row r="22" spans="3:8" ht="18">
      <c r="C22" s="1" t="s">
        <v>11</v>
      </c>
    </row>
    <row r="23" spans="3:8" ht="18">
      <c r="C23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2022-05-24T16:50:36Z</dcterms:modified>
</cp:coreProperties>
</file>