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16365" windowHeight="7680" activeTab="2"/>
  </bookViews>
  <sheets>
    <sheet name="Hoja1" sheetId="1" r:id="rId1"/>
    <sheet name="Hoja2" sheetId="2" r:id="rId2"/>
    <sheet name="Hoja3" sheetId="3" r:id="rId3"/>
    <sheet name="Hoja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3" l="1"/>
  <c r="K12" i="3"/>
  <c r="K11" i="3"/>
  <c r="C11" i="3"/>
  <c r="J1" i="3"/>
  <c r="J3" i="3" s="1"/>
  <c r="J5" i="3" s="1"/>
  <c r="I12" i="3" s="1"/>
  <c r="L5" i="3"/>
  <c r="L3" i="3"/>
  <c r="K5" i="3"/>
  <c r="G8" i="2"/>
  <c r="G7" i="2"/>
  <c r="H7" i="2"/>
  <c r="D7" i="2"/>
  <c r="E7" i="2"/>
  <c r="I3" i="3"/>
  <c r="I5" i="3" s="1"/>
  <c r="I11" i="3" s="1"/>
  <c r="C10" i="4"/>
  <c r="B5" i="2"/>
  <c r="D31" i="1"/>
  <c r="B12" i="4"/>
  <c r="G12" i="3"/>
  <c r="B7" i="4"/>
  <c r="G3" i="3"/>
  <c r="G5" i="3" s="1"/>
  <c r="G11" i="3" s="1"/>
  <c r="G13" i="3" s="1"/>
  <c r="I13" i="3" l="1"/>
  <c r="E12" i="3"/>
  <c r="B16" i="2"/>
  <c r="E3" i="3"/>
  <c r="E5" i="3" s="1"/>
  <c r="E11" i="3" s="1"/>
  <c r="E13" i="3" s="1"/>
  <c r="E11" i="1"/>
  <c r="D9" i="1"/>
  <c r="D5" i="1"/>
  <c r="C12" i="3"/>
  <c r="D1" i="3"/>
  <c r="C2" i="3" s="1"/>
  <c r="C3" i="3" s="1"/>
  <c r="B3" i="3"/>
  <c r="C5" i="3" s="1"/>
  <c r="C13" i="3" s="1"/>
  <c r="C4" i="3" l="1"/>
</calcChain>
</file>

<file path=xl/sharedStrings.xml><?xml version="1.0" encoding="utf-8"?>
<sst xmlns="http://schemas.openxmlformats.org/spreadsheetml/2006/main" count="72" uniqueCount="50">
  <si>
    <t>FECHA</t>
  </si>
  <si>
    <t>DETALLE</t>
  </si>
  <si>
    <t>DEBE</t>
  </si>
  <si>
    <t>HABER</t>
  </si>
  <si>
    <t>CAPITAL</t>
  </si>
  <si>
    <t>ACC X SUS</t>
  </si>
  <si>
    <t>ACCIONISTAS</t>
  </si>
  <si>
    <t>UURR</t>
  </si>
  <si>
    <t>SPRECIO</t>
  </si>
  <si>
    <t>OTRAS RESERVAS</t>
  </si>
  <si>
    <t>CAPITAL AUTORIZADO</t>
  </si>
  <si>
    <t>CAPITAL POR SUSCRIBIR</t>
  </si>
  <si>
    <t>CAPITAL SUSCRITO</t>
  </si>
  <si>
    <t>CAPITAL SUS POR PAGAR</t>
  </si>
  <si>
    <t>CAPITAL PAGADO</t>
  </si>
  <si>
    <t>SOBREPRCIO</t>
  </si>
  <si>
    <t>UTILIDAD EJER</t>
  </si>
  <si>
    <t>TOTAL PATR</t>
  </si>
  <si>
    <t>ACC SYP</t>
  </si>
  <si>
    <t>V/L</t>
  </si>
  <si>
    <t>FEBRERO</t>
  </si>
  <si>
    <t>ACCIONES POR SUSCRIBIR</t>
  </si>
  <si>
    <t>CAJA</t>
  </si>
  <si>
    <t>SOBREPRECIO</t>
  </si>
  <si>
    <t>ABRIL</t>
  </si>
  <si>
    <t>UTILIDAD DEL EJERCICIO</t>
  </si>
  <si>
    <t>DIV POR PAGAR</t>
  </si>
  <si>
    <t>ACTIVOS CORRIENTES</t>
  </si>
  <si>
    <t>ACTIVOS NO CORRIENTES</t>
  </si>
  <si>
    <t>PASIVOS CORRIENTES</t>
  </si>
  <si>
    <t>PASIVOS NO CORRIENTES</t>
  </si>
  <si>
    <t>PATRIMONIO</t>
  </si>
  <si>
    <t>ACCIONES POR SUSC</t>
  </si>
  <si>
    <t>ACC POR SUSC</t>
  </si>
  <si>
    <t>UTIL DEL EJERCICIO</t>
  </si>
  <si>
    <t>Monto a Capitalizar</t>
  </si>
  <si>
    <t>determ valor libro</t>
  </si>
  <si>
    <t>det numero de accs</t>
  </si>
  <si>
    <t>Deter n de titulos</t>
  </si>
  <si>
    <t>Deter valor libro</t>
  </si>
  <si>
    <t>det capital</t>
  </si>
  <si>
    <t>junio</t>
  </si>
  <si>
    <t>ACCIONSTAS</t>
  </si>
  <si>
    <t>ACC POR SUSCR</t>
  </si>
  <si>
    <t>NOV</t>
  </si>
  <si>
    <t>ACCIONTS</t>
  </si>
  <si>
    <t>ACC POR SUS</t>
  </si>
  <si>
    <t>DIV PROV</t>
  </si>
  <si>
    <t>PERD Y GANANCIA</t>
  </si>
  <si>
    <t>DIV PROVISORIO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</si>
</sst>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3" xfId="0" applyNumberFormat="1" applyBorder="1"/>
    <xf numFmtId="3" fontId="0" fillId="0" borderId="4" xfId="0" applyNumberFormat="1" applyBorder="1"/>
    <xf numFmtId="3" fontId="1" fillId="0" borderId="0" xfId="0" applyNumberFormat="1" applyFont="1"/>
    <xf numFmtId="0" fontId="0" fillId="0" borderId="1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3" fontId="2" fillId="0" borderId="4" xfId="0" applyNumberFormat="1" applyFont="1" applyBorder="1"/>
    <xf numFmtId="3" fontId="0" fillId="0" borderId="0" xfId="0" applyNumberFormat="1" applyBorder="1"/>
    <xf numFmtId="0" fontId="2" fillId="0" borderId="0" xfId="0" applyFont="1" applyAlignment="1">
      <alignment horizontal="right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966106</xdr:colOff>
      <xdr:row>0</xdr:row>
      <xdr:rowOff>408215</xdr:rowOff>
    </xdr:from>
    <xdr:to>
      <xdr:col>1</xdr:col>
      <xdr:colOff>984249</xdr:colOff>
      <xdr:row>2</xdr:row>
      <xdr:rowOff>326574</xdr:rowOff>
    </xdr:to>
    <xdr:cxnSp macro="">
      <xdr:nvCxnSpPr>
        <xdr:cNvPr id="3" name="Conector curvado 2"/>
        <xdr:cNvCxnSpPr/>
      </xdr:nvCxnSpPr>
      <xdr:spPr>
        <a:xfrm rot="5400000" flipH="1" flipV="1">
          <a:off x="1551213" y="1034144"/>
          <a:ext cx="1270002" cy="18143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opLeftCell="A13" zoomScale="160" zoomScaleNormal="160" workbookViewId="0">
      <selection activeCell="E26" sqref="E26"/>
    </sheetView>
  </sheetViews>
  <sheetFormatPr baseColWidth="10" defaultRowHeight="15" x14ac:dyDescent="0.25"/>
  <cols>
    <col min="2" max="2" width="28.5703125" style="4" customWidth="1"/>
    <col min="3" max="3" width="28.5703125" style="5" customWidth="1"/>
    <col min="4" max="5" width="15.42578125" style="1" customWidth="1"/>
  </cols>
  <sheetData>
    <row r="1" spans="1:5" x14ac:dyDescent="0.25">
      <c r="A1" s="2" t="s">
        <v>0</v>
      </c>
      <c r="B1" s="9" t="s">
        <v>1</v>
      </c>
      <c r="C1" s="9"/>
      <c r="D1" s="3" t="s">
        <v>2</v>
      </c>
      <c r="E1" s="3" t="s">
        <v>3</v>
      </c>
    </row>
    <row r="2" spans="1:5" x14ac:dyDescent="0.25">
      <c r="A2" t="s">
        <v>20</v>
      </c>
      <c r="B2" s="4" t="s">
        <v>6</v>
      </c>
      <c r="D2" s="1">
        <v>80000000</v>
      </c>
    </row>
    <row r="3" spans="1:5" x14ac:dyDescent="0.25">
      <c r="C3" s="5" t="s">
        <v>21</v>
      </c>
      <c r="E3" s="1">
        <v>80000000</v>
      </c>
    </row>
    <row r="5" spans="1:5" x14ac:dyDescent="0.25">
      <c r="A5" t="s">
        <v>20</v>
      </c>
      <c r="B5" s="4" t="s">
        <v>22</v>
      </c>
      <c r="D5" s="1">
        <f>800000*175</f>
        <v>140000000</v>
      </c>
    </row>
    <row r="6" spans="1:5" x14ac:dyDescent="0.25">
      <c r="C6" s="5" t="s">
        <v>6</v>
      </c>
      <c r="E6" s="1">
        <v>80000000</v>
      </c>
    </row>
    <row r="7" spans="1:5" x14ac:dyDescent="0.25">
      <c r="C7" s="5" t="s">
        <v>23</v>
      </c>
      <c r="E7" s="1">
        <v>60000000</v>
      </c>
    </row>
    <row r="9" spans="1:5" x14ac:dyDescent="0.25">
      <c r="A9" t="s">
        <v>20</v>
      </c>
      <c r="B9" s="4" t="s">
        <v>22</v>
      </c>
      <c r="D9" s="1">
        <f>1800000*175</f>
        <v>315000000</v>
      </c>
    </row>
    <row r="10" spans="1:5" x14ac:dyDescent="0.25">
      <c r="C10" s="5" t="s">
        <v>6</v>
      </c>
      <c r="E10" s="1">
        <v>180000000</v>
      </c>
    </row>
    <row r="11" spans="1:5" x14ac:dyDescent="0.25">
      <c r="C11" s="5" t="s">
        <v>23</v>
      </c>
      <c r="E11" s="1">
        <f>+D9-E10</f>
        <v>135000000</v>
      </c>
    </row>
    <row r="13" spans="1:5" x14ac:dyDescent="0.25">
      <c r="A13" t="s">
        <v>24</v>
      </c>
      <c r="B13" s="4" t="s">
        <v>25</v>
      </c>
      <c r="D13" s="1">
        <v>36000000</v>
      </c>
    </row>
    <row r="14" spans="1:5" x14ac:dyDescent="0.25">
      <c r="C14" s="19" t="s">
        <v>26</v>
      </c>
      <c r="D14" s="20"/>
      <c r="E14" s="20">
        <v>36000000</v>
      </c>
    </row>
    <row r="16" spans="1:5" x14ac:dyDescent="0.25">
      <c r="A16" t="s">
        <v>24</v>
      </c>
      <c r="B16" s="4" t="s">
        <v>32</v>
      </c>
      <c r="D16" s="1">
        <v>84000000</v>
      </c>
    </row>
    <row r="17" spans="1:5" x14ac:dyDescent="0.25">
      <c r="C17" s="5" t="s">
        <v>4</v>
      </c>
      <c r="E17" s="1">
        <v>84000000</v>
      </c>
    </row>
    <row r="19" spans="1:5" x14ac:dyDescent="0.25">
      <c r="B19" s="4" t="s">
        <v>6</v>
      </c>
      <c r="D19" s="1">
        <v>84000000</v>
      </c>
    </row>
    <row r="20" spans="1:5" x14ac:dyDescent="0.25">
      <c r="C20" s="5" t="s">
        <v>33</v>
      </c>
      <c r="E20" s="1">
        <v>84000000</v>
      </c>
    </row>
    <row r="22" spans="1:5" x14ac:dyDescent="0.25">
      <c r="B22" s="4" t="s">
        <v>34</v>
      </c>
      <c r="D22" s="1">
        <v>84000000</v>
      </c>
    </row>
    <row r="23" spans="1:5" x14ac:dyDescent="0.25">
      <c r="C23" s="5" t="s">
        <v>6</v>
      </c>
      <c r="E23" s="1">
        <v>84000000</v>
      </c>
    </row>
    <row r="25" spans="1:5" x14ac:dyDescent="0.25">
      <c r="A25" t="s">
        <v>24</v>
      </c>
      <c r="B25" s="4" t="s">
        <v>9</v>
      </c>
      <c r="D25" s="1">
        <v>7200000</v>
      </c>
    </row>
    <row r="26" spans="1:5" x14ac:dyDescent="0.25">
      <c r="C26" s="19" t="s">
        <v>26</v>
      </c>
      <c r="D26" s="20"/>
      <c r="E26" s="20">
        <v>7200000</v>
      </c>
    </row>
    <row r="28" spans="1:5" x14ac:dyDescent="0.25">
      <c r="A28" t="s">
        <v>41</v>
      </c>
      <c r="B28" s="4" t="s">
        <v>32</v>
      </c>
      <c r="D28" s="1">
        <v>83200000</v>
      </c>
    </row>
    <row r="29" spans="1:5" x14ac:dyDescent="0.25">
      <c r="C29" s="5" t="s">
        <v>4</v>
      </c>
      <c r="E29" s="1">
        <v>83200000</v>
      </c>
    </row>
    <row r="31" spans="1:5" x14ac:dyDescent="0.25">
      <c r="B31" s="4" t="s">
        <v>42</v>
      </c>
      <c r="D31" s="1">
        <f>+D28/2</f>
        <v>41600000</v>
      </c>
    </row>
    <row r="32" spans="1:5" x14ac:dyDescent="0.25">
      <c r="C32" s="5" t="s">
        <v>43</v>
      </c>
      <c r="E32" s="1">
        <v>41600000</v>
      </c>
    </row>
    <row r="34" spans="1:5" x14ac:dyDescent="0.25">
      <c r="B34" s="4" t="s">
        <v>22</v>
      </c>
      <c r="D34" s="1">
        <v>41600000</v>
      </c>
    </row>
    <row r="35" spans="1:5" x14ac:dyDescent="0.25">
      <c r="C35" s="5" t="s">
        <v>42</v>
      </c>
      <c r="E35" s="1">
        <v>41600000</v>
      </c>
    </row>
    <row r="37" spans="1:5" x14ac:dyDescent="0.25">
      <c r="A37" t="s">
        <v>44</v>
      </c>
      <c r="B37" s="4" t="s">
        <v>45</v>
      </c>
      <c r="D37" s="1">
        <v>41600000</v>
      </c>
    </row>
    <row r="38" spans="1:5" x14ac:dyDescent="0.25">
      <c r="C38" s="5" t="s">
        <v>46</v>
      </c>
      <c r="E38" s="1">
        <v>41600000</v>
      </c>
    </row>
    <row r="40" spans="1:5" x14ac:dyDescent="0.25">
      <c r="B40" s="4" t="s">
        <v>47</v>
      </c>
      <c r="D40" s="1">
        <v>50000000</v>
      </c>
    </row>
    <row r="41" spans="1:5" x14ac:dyDescent="0.25">
      <c r="C41" s="5" t="s">
        <v>26</v>
      </c>
      <c r="E41" s="1">
        <v>50000000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4" zoomScale="130" zoomScaleNormal="130" workbookViewId="0">
      <selection activeCell="G12" sqref="G12:H14"/>
    </sheetView>
  </sheetViews>
  <sheetFormatPr baseColWidth="10" defaultRowHeight="15" x14ac:dyDescent="0.25"/>
  <cols>
    <col min="1" max="1" width="13.5703125" style="1" customWidth="1"/>
    <col min="2" max="2" width="12" style="1" bestFit="1" customWidth="1"/>
    <col min="3" max="3" width="4" style="1" customWidth="1"/>
    <col min="4" max="5" width="13.28515625" style="1" customWidth="1"/>
    <col min="6" max="6" width="4.5703125" style="1" customWidth="1"/>
    <col min="7" max="8" width="13.85546875" style="1" customWidth="1"/>
    <col min="9" max="9" width="4.140625" style="1" customWidth="1"/>
    <col min="10" max="11" width="13.42578125" style="1" customWidth="1"/>
    <col min="12" max="16384" width="11.42578125" style="1"/>
  </cols>
  <sheetData>
    <row r="1" spans="1:11" x14ac:dyDescent="0.25">
      <c r="A1" s="10" t="s">
        <v>4</v>
      </c>
      <c r="B1" s="10"/>
      <c r="D1" s="10" t="s">
        <v>5</v>
      </c>
      <c r="E1" s="10"/>
      <c r="G1" s="10" t="s">
        <v>6</v>
      </c>
      <c r="H1" s="10"/>
      <c r="J1" s="10" t="s">
        <v>7</v>
      </c>
      <c r="K1" s="10"/>
    </row>
    <row r="2" spans="1:11" x14ac:dyDescent="0.25">
      <c r="A2" s="6"/>
      <c r="B2" s="1">
        <v>800000000</v>
      </c>
      <c r="D2" s="6">
        <v>800000000</v>
      </c>
      <c r="E2" s="1">
        <v>720000000</v>
      </c>
      <c r="G2" s="6">
        <v>720000000</v>
      </c>
      <c r="H2" s="1">
        <v>540000000</v>
      </c>
      <c r="J2" s="6"/>
      <c r="K2" s="1">
        <v>235000000</v>
      </c>
    </row>
    <row r="3" spans="1:11" x14ac:dyDescent="0.25">
      <c r="A3" s="7"/>
      <c r="B3" s="1">
        <v>84000000</v>
      </c>
      <c r="D3" s="7">
        <v>84000000</v>
      </c>
      <c r="E3" s="1">
        <v>80000000</v>
      </c>
      <c r="G3" s="7">
        <v>80000000</v>
      </c>
      <c r="H3" s="1">
        <v>80000000</v>
      </c>
      <c r="J3" s="7"/>
    </row>
    <row r="4" spans="1:11" x14ac:dyDescent="0.25">
      <c r="A4" s="7"/>
      <c r="B4" s="1">
        <v>83200000</v>
      </c>
      <c r="D4" s="7">
        <v>83200000</v>
      </c>
      <c r="E4" s="1">
        <v>84000000</v>
      </c>
      <c r="G4" s="7">
        <v>84000000</v>
      </c>
      <c r="H4" s="1">
        <v>180000000</v>
      </c>
      <c r="J4" s="7"/>
    </row>
    <row r="5" spans="1:11" x14ac:dyDescent="0.25">
      <c r="A5" s="7"/>
      <c r="B5" s="1">
        <f>SUM(B2:B4)</f>
        <v>967200000</v>
      </c>
      <c r="D5" s="7"/>
      <c r="E5" s="1">
        <v>41600000</v>
      </c>
      <c r="G5" s="7">
        <v>41600000</v>
      </c>
      <c r="H5" s="1">
        <v>84000000</v>
      </c>
      <c r="J5" s="7"/>
    </row>
    <row r="6" spans="1:11" x14ac:dyDescent="0.25">
      <c r="A6" s="7"/>
      <c r="D6" s="7"/>
      <c r="E6" s="1">
        <v>41600000</v>
      </c>
      <c r="G6" s="7">
        <v>41600000</v>
      </c>
      <c r="H6" s="1">
        <v>41600000</v>
      </c>
      <c r="J6" s="7"/>
    </row>
    <row r="7" spans="1:11" x14ac:dyDescent="0.25">
      <c r="A7" s="7"/>
      <c r="D7" s="7">
        <f t="shared" ref="D7:E7" si="0">SUM(D2:D6)</f>
        <v>967200000</v>
      </c>
      <c r="E7" s="1">
        <f t="shared" si="0"/>
        <v>967200000</v>
      </c>
      <c r="G7" s="7">
        <f t="shared" ref="G7:H7" si="1">SUM(G2:G6)</f>
        <v>967200000</v>
      </c>
      <c r="H7" s="1">
        <f t="shared" si="1"/>
        <v>925600000</v>
      </c>
      <c r="J7" s="7"/>
    </row>
    <row r="8" spans="1:11" x14ac:dyDescent="0.25">
      <c r="A8" s="7"/>
      <c r="D8" s="7"/>
      <c r="G8" s="1">
        <f>+G7-H7</f>
        <v>41600000</v>
      </c>
      <c r="J8" s="7"/>
    </row>
    <row r="12" spans="1:11" x14ac:dyDescent="0.25">
      <c r="A12" s="10" t="s">
        <v>8</v>
      </c>
      <c r="B12" s="10"/>
      <c r="D12" s="10" t="s">
        <v>9</v>
      </c>
      <c r="E12" s="10"/>
      <c r="G12" s="10" t="s">
        <v>48</v>
      </c>
      <c r="H12" s="10"/>
      <c r="J12" s="10" t="s">
        <v>47</v>
      </c>
      <c r="K12" s="10"/>
    </row>
    <row r="13" spans="1:11" x14ac:dyDescent="0.25">
      <c r="A13" s="6"/>
      <c r="B13" s="1">
        <v>5800000</v>
      </c>
      <c r="D13" s="6">
        <v>7200000</v>
      </c>
      <c r="E13" s="1">
        <v>44200000</v>
      </c>
      <c r="G13" s="17">
        <v>316400000</v>
      </c>
      <c r="J13" s="6">
        <v>50000000</v>
      </c>
    </row>
    <row r="14" spans="1:11" x14ac:dyDescent="0.25">
      <c r="A14" s="7"/>
      <c r="B14" s="1">
        <v>60000000</v>
      </c>
      <c r="D14" s="7"/>
      <c r="G14" s="7"/>
      <c r="J14" s="7"/>
    </row>
    <row r="15" spans="1:11" x14ac:dyDescent="0.25">
      <c r="A15" s="7"/>
      <c r="B15" s="1">
        <v>135000000</v>
      </c>
      <c r="D15" s="7"/>
      <c r="J15" s="7"/>
    </row>
    <row r="16" spans="1:11" x14ac:dyDescent="0.25">
      <c r="A16" s="7"/>
      <c r="B16" s="1">
        <f>SUM(B13:B15)</f>
        <v>200800000</v>
      </c>
      <c r="D16" s="7"/>
      <c r="G16" s="18"/>
      <c r="H16" s="18"/>
      <c r="J16" s="7"/>
    </row>
    <row r="17" spans="1:10" x14ac:dyDescent="0.25">
      <c r="A17" s="7"/>
      <c r="D17" s="7"/>
      <c r="G17" s="18"/>
      <c r="H17" s="18"/>
      <c r="J17" s="7"/>
    </row>
    <row r="18" spans="1:10" x14ac:dyDescent="0.25">
      <c r="A18" s="7"/>
      <c r="D18" s="7"/>
      <c r="G18" s="18"/>
      <c r="H18" s="18"/>
      <c r="J18" s="7"/>
    </row>
    <row r="19" spans="1:10" x14ac:dyDescent="0.25">
      <c r="A19" s="7"/>
      <c r="D19" s="7"/>
      <c r="G19" s="18"/>
      <c r="H19" s="18"/>
      <c r="J19" s="7"/>
    </row>
  </sheetData>
  <mergeCells count="8">
    <mergeCell ref="A1:B1"/>
    <mergeCell ref="D1:E1"/>
    <mergeCell ref="G1:H1"/>
    <mergeCell ref="J1:K1"/>
    <mergeCell ref="A12:B12"/>
    <mergeCell ref="D12:E12"/>
    <mergeCell ref="G12:H12"/>
    <mergeCell ref="J12:K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4" zoomScale="140" zoomScaleNormal="140" workbookViewId="0">
      <pane xSplit="4" topLeftCell="E1" activePane="topRight" state="frozen"/>
      <selection pane="topRight" activeCell="H14" sqref="A14:H14"/>
    </sheetView>
  </sheetViews>
  <sheetFormatPr baseColWidth="10" defaultRowHeight="15" x14ac:dyDescent="0.25"/>
  <cols>
    <col min="1" max="1" width="25" style="1" customWidth="1"/>
    <col min="2" max="2" width="16.140625" style="1" customWidth="1"/>
    <col min="3" max="3" width="12.140625" style="1" bestFit="1" customWidth="1"/>
    <col min="4" max="4" width="7.85546875" style="1" bestFit="1" customWidth="1"/>
    <col min="5" max="5" width="13.7109375" style="1" bestFit="1" customWidth="1"/>
    <col min="6" max="6" width="9.85546875" style="1" bestFit="1" customWidth="1"/>
    <col min="7" max="7" width="13.7109375" style="1" bestFit="1" customWidth="1"/>
    <col min="8" max="8" width="7.85546875" style="1" bestFit="1" customWidth="1"/>
    <col min="9" max="9" width="13.7109375" style="1" bestFit="1" customWidth="1"/>
    <col min="10" max="10" width="7.85546875" style="1" bestFit="1" customWidth="1"/>
    <col min="11" max="11" width="13.7109375" style="1" bestFit="1" customWidth="1"/>
    <col min="12" max="12" width="8.42578125" style="1" customWidth="1"/>
    <col min="13" max="16384" width="11.42578125" style="1"/>
  </cols>
  <sheetData>
    <row r="1" spans="1:12" x14ac:dyDescent="0.25">
      <c r="A1" s="1" t="s">
        <v>10</v>
      </c>
      <c r="B1" s="1">
        <v>800000000</v>
      </c>
      <c r="C1" s="8">
        <v>8000000</v>
      </c>
      <c r="D1" s="8">
        <f>+B1/C1</f>
        <v>100</v>
      </c>
      <c r="E1" s="1">
        <v>800000000</v>
      </c>
      <c r="F1" s="8">
        <v>8000000</v>
      </c>
      <c r="G1" s="1">
        <v>884000000</v>
      </c>
      <c r="H1" s="8">
        <v>8480000</v>
      </c>
      <c r="I1" s="1">
        <v>967200000</v>
      </c>
      <c r="J1" s="8">
        <f>+H1+520000</f>
        <v>9000000</v>
      </c>
      <c r="K1" s="1">
        <v>967200000</v>
      </c>
      <c r="L1" s="8">
        <v>9000000</v>
      </c>
    </row>
    <row r="2" spans="1:12" x14ac:dyDescent="0.25">
      <c r="A2" s="1" t="s">
        <v>11</v>
      </c>
      <c r="B2" s="1">
        <v>-80000000</v>
      </c>
      <c r="C2" s="8">
        <f>+B2/D1</f>
        <v>-800000</v>
      </c>
      <c r="E2" s="1">
        <v>0</v>
      </c>
      <c r="F2" s="8">
        <v>0</v>
      </c>
      <c r="G2" s="1">
        <v>0</v>
      </c>
      <c r="H2" s="8"/>
      <c r="I2" s="1">
        <v>-41600000</v>
      </c>
      <c r="J2" s="8">
        <v>-260000</v>
      </c>
      <c r="K2" s="1">
        <v>0</v>
      </c>
      <c r="L2" s="8">
        <v>0</v>
      </c>
    </row>
    <row r="3" spans="1:12" x14ac:dyDescent="0.25">
      <c r="A3" s="1" t="s">
        <v>12</v>
      </c>
      <c r="B3" s="1">
        <f>+B1+B2</f>
        <v>720000000</v>
      </c>
      <c r="C3" s="8">
        <f>+C1+C2</f>
        <v>7200000</v>
      </c>
      <c r="E3" s="1">
        <f>+E1+E2</f>
        <v>800000000</v>
      </c>
      <c r="F3" s="8">
        <v>8000000</v>
      </c>
      <c r="G3" s="1">
        <f>+G1+G2</f>
        <v>884000000</v>
      </c>
      <c r="H3" s="8"/>
      <c r="I3" s="1">
        <f>+I1+I2</f>
        <v>925600000</v>
      </c>
      <c r="J3" s="8">
        <f>+J1+J2</f>
        <v>8740000</v>
      </c>
      <c r="K3" s="1">
        <v>967200000</v>
      </c>
      <c r="L3" s="8">
        <f>+L1+L2</f>
        <v>9000000</v>
      </c>
    </row>
    <row r="4" spans="1:12" x14ac:dyDescent="0.25">
      <c r="A4" s="1" t="s">
        <v>13</v>
      </c>
      <c r="B4" s="1">
        <v>-180000000</v>
      </c>
      <c r="C4" s="8">
        <f>+B4/D1</f>
        <v>-1800000</v>
      </c>
      <c r="E4" s="1">
        <v>0</v>
      </c>
      <c r="F4" s="8">
        <v>0</v>
      </c>
      <c r="G4" s="1">
        <v>0</v>
      </c>
      <c r="H4" s="8"/>
      <c r="I4" s="1">
        <v>0</v>
      </c>
      <c r="J4" s="8">
        <v>0</v>
      </c>
      <c r="K4" s="1">
        <v>-41600000</v>
      </c>
      <c r="L4" s="8">
        <v>-260000</v>
      </c>
    </row>
    <row r="5" spans="1:12" x14ac:dyDescent="0.25">
      <c r="B5" s="1" t="s">
        <v>14</v>
      </c>
      <c r="C5" s="1">
        <f>+B3+B4</f>
        <v>540000000</v>
      </c>
      <c r="D5" s="8">
        <v>5400000</v>
      </c>
      <c r="E5" s="1">
        <f>+E3+E4</f>
        <v>800000000</v>
      </c>
      <c r="F5" s="8">
        <v>8000000</v>
      </c>
      <c r="G5" s="1">
        <f>+G3+G4</f>
        <v>884000000</v>
      </c>
      <c r="H5" s="8">
        <v>8480000</v>
      </c>
      <c r="I5" s="1">
        <f>+I3+I4</f>
        <v>925600000</v>
      </c>
      <c r="J5" s="8">
        <f>+J3+J4</f>
        <v>8740000</v>
      </c>
      <c r="K5" s="1">
        <f>+K3+K4</f>
        <v>925600000</v>
      </c>
      <c r="L5" s="8">
        <f>+L3+L4</f>
        <v>8740000</v>
      </c>
    </row>
    <row r="6" spans="1:12" x14ac:dyDescent="0.25">
      <c r="B6" s="1" t="s">
        <v>7</v>
      </c>
      <c r="C6" s="1">
        <v>235000000</v>
      </c>
      <c r="E6" s="1">
        <v>235000000</v>
      </c>
      <c r="G6" s="1">
        <v>235000000</v>
      </c>
      <c r="I6" s="1">
        <v>235000000</v>
      </c>
      <c r="K6" s="1">
        <v>235000000</v>
      </c>
    </row>
    <row r="7" spans="1:12" x14ac:dyDescent="0.25">
      <c r="B7" s="1" t="s">
        <v>15</v>
      </c>
      <c r="C7" s="1">
        <v>5800000</v>
      </c>
      <c r="E7" s="1">
        <v>200800000</v>
      </c>
      <c r="G7" s="1">
        <v>200800000</v>
      </c>
      <c r="I7" s="1">
        <v>200800000</v>
      </c>
      <c r="K7" s="1">
        <v>200800000</v>
      </c>
    </row>
    <row r="8" spans="1:12" x14ac:dyDescent="0.25">
      <c r="B8" s="1" t="s">
        <v>9</v>
      </c>
      <c r="C8" s="1">
        <v>44200000</v>
      </c>
      <c r="E8" s="1">
        <v>44200000</v>
      </c>
      <c r="G8" s="1">
        <v>37000000</v>
      </c>
      <c r="I8" s="1">
        <v>37000000</v>
      </c>
      <c r="K8" s="1">
        <v>37000000</v>
      </c>
    </row>
    <row r="9" spans="1:12" x14ac:dyDescent="0.25">
      <c r="B9" s="1" t="s">
        <v>16</v>
      </c>
      <c r="C9" s="1">
        <v>120000000</v>
      </c>
      <c r="E9" s="1">
        <v>120000000</v>
      </c>
      <c r="G9" s="1">
        <v>0</v>
      </c>
      <c r="I9" s="1">
        <v>0</v>
      </c>
      <c r="K9" s="1">
        <v>316400000</v>
      </c>
    </row>
    <row r="10" spans="1:12" x14ac:dyDescent="0.25">
      <c r="B10" s="1" t="s">
        <v>49</v>
      </c>
      <c r="C10" s="1">
        <v>0</v>
      </c>
      <c r="E10" s="1">
        <v>0</v>
      </c>
      <c r="G10" s="1">
        <v>0</v>
      </c>
      <c r="I10" s="1">
        <v>0</v>
      </c>
      <c r="K10" s="1">
        <v>-50000000</v>
      </c>
    </row>
    <row r="11" spans="1:12" x14ac:dyDescent="0.25">
      <c r="B11" s="1" t="s">
        <v>17</v>
      </c>
      <c r="C11" s="1">
        <f>SUM(C5:C10)</f>
        <v>945000000</v>
      </c>
      <c r="E11" s="1">
        <f>SUM(E5:E9)</f>
        <v>1400000000</v>
      </c>
      <c r="G11" s="1">
        <f>SUM(G5:G9)</f>
        <v>1356800000</v>
      </c>
      <c r="I11" s="1">
        <f>SUM(I5:I9)</f>
        <v>1398400000</v>
      </c>
      <c r="K11" s="1">
        <f>SUM(K5:K10)</f>
        <v>1664800000</v>
      </c>
    </row>
    <row r="12" spans="1:12" x14ac:dyDescent="0.25">
      <c r="B12" s="1" t="s">
        <v>18</v>
      </c>
      <c r="C12" s="1">
        <f>+D5</f>
        <v>5400000</v>
      </c>
      <c r="E12" s="1">
        <f>+F5</f>
        <v>8000000</v>
      </c>
      <c r="G12" s="1">
        <f>+H5</f>
        <v>8480000</v>
      </c>
      <c r="I12" s="1">
        <f>+J5</f>
        <v>8740000</v>
      </c>
      <c r="K12" s="1">
        <f>+L5</f>
        <v>8740000</v>
      </c>
    </row>
    <row r="13" spans="1:12" x14ac:dyDescent="0.25">
      <c r="B13" s="1" t="s">
        <v>19</v>
      </c>
      <c r="C13" s="1">
        <f>+C11/C12</f>
        <v>175</v>
      </c>
      <c r="E13" s="1">
        <f>+E11/E12</f>
        <v>175</v>
      </c>
      <c r="G13" s="1">
        <f>+G11/G12</f>
        <v>160</v>
      </c>
      <c r="I13" s="1">
        <f>+I11/I12</f>
        <v>160</v>
      </c>
      <c r="K13" s="1">
        <f>+K11/K12</f>
        <v>190.48054919908466</v>
      </c>
    </row>
    <row r="15" spans="1:12" x14ac:dyDescent="0.25">
      <c r="E15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zoomScale="210" zoomScaleNormal="210" workbookViewId="0">
      <selection activeCell="C1" sqref="C1"/>
    </sheetView>
  </sheetViews>
  <sheetFormatPr baseColWidth="10" defaultRowHeight="15" x14ac:dyDescent="0.25"/>
  <cols>
    <col min="1" max="1" width="18.140625" bestFit="1" customWidth="1"/>
    <col min="2" max="2" width="15.85546875" customWidth="1"/>
  </cols>
  <sheetData>
    <row r="1" spans="1:3" ht="53.25" customHeight="1" x14ac:dyDescent="0.25">
      <c r="A1" s="16" t="s">
        <v>27</v>
      </c>
      <c r="B1" s="15" t="s">
        <v>29</v>
      </c>
    </row>
    <row r="2" spans="1:3" ht="53.25" customHeight="1" x14ac:dyDescent="0.25">
      <c r="A2" s="12" t="s">
        <v>28</v>
      </c>
      <c r="B2" s="11" t="s">
        <v>30</v>
      </c>
    </row>
    <row r="3" spans="1:3" ht="53.25" customHeight="1" x14ac:dyDescent="0.25">
      <c r="A3" s="13"/>
      <c r="B3" s="14" t="s">
        <v>31</v>
      </c>
    </row>
    <row r="5" spans="1:3" x14ac:dyDescent="0.25">
      <c r="A5" t="s">
        <v>35</v>
      </c>
      <c r="B5" s="1">
        <v>84000000</v>
      </c>
    </row>
    <row r="6" spans="1:3" x14ac:dyDescent="0.25">
      <c r="A6" t="s">
        <v>36</v>
      </c>
      <c r="B6" s="1">
        <v>175</v>
      </c>
    </row>
    <row r="7" spans="1:3" x14ac:dyDescent="0.25">
      <c r="A7" t="s">
        <v>37</v>
      </c>
      <c r="B7" s="1">
        <f>+B5/B6</f>
        <v>480000</v>
      </c>
    </row>
    <row r="10" spans="1:3" x14ac:dyDescent="0.25">
      <c r="A10" t="s">
        <v>38</v>
      </c>
      <c r="B10" s="1">
        <v>520000</v>
      </c>
      <c r="C10" s="1">
        <f>+B10/2</f>
        <v>260000</v>
      </c>
    </row>
    <row r="11" spans="1:3" x14ac:dyDescent="0.25">
      <c r="A11" t="s">
        <v>39</v>
      </c>
      <c r="B11" s="1">
        <v>160</v>
      </c>
    </row>
    <row r="12" spans="1:3" x14ac:dyDescent="0.25">
      <c r="A12" t="s">
        <v>40</v>
      </c>
      <c r="B12" s="1">
        <f>+B10*B11</f>
        <v>83200000</v>
      </c>
    </row>
  </sheetData>
  <mergeCells count="1">
    <mergeCell ref="A2:A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2020-07-31T12:39:37Z</dcterms:created>
  <dcterms:modified xsi:type="dcterms:W3CDTF">2020-08-03T13:01:17Z</dcterms:modified>
</cp:coreProperties>
</file>