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<sst xmlns="http://schemas.openxmlformats.org/spreadsheetml/2006/main" count="72" uniqueCount="45">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</sst>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0" formatCode="[$$-340A]\ #,##0;\-[$$-340A]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0" fillId="0" borderId="0" xfId="0" applyNumberFormat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left" indent="2"/>
    </xf>
    <xf numFmtId="0" fontId="0" fillId="0" borderId="4" xfId="0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9" fontId="6" fillId="0" borderId="0" xfId="0" applyNumberFormat="1" applyFont="1" applyAlignment="1">
      <alignment horizontal="center"/>
    </xf>
    <xf numFmtId="0" fontId="6" fillId="5" borderId="6" xfId="0" applyFont="1" applyFill="1" applyBorder="1" applyAlignment="1">
      <alignment horizontal="center"/>
    </xf>
    <xf numFmtId="2" fontId="0" fillId="0" borderId="5" xfId="0" applyNumberFormat="1" applyBorder="1" applyAlignment="1">
      <alignment horizontal="left" indent="2"/>
    </xf>
    <xf numFmtId="0" fontId="6" fillId="6" borderId="7" xfId="0" applyFont="1" applyFill="1" applyBorder="1" applyAlignment="1">
      <alignment horizontal="left" vertical="center"/>
    </xf>
    <xf numFmtId="0" fontId="6" fillId="6" borderId="8" xfId="0" applyFont="1" applyFill="1" applyBorder="1" applyAlignment="1">
      <alignment horizontal="left" vertical="center"/>
    </xf>
    <xf numFmtId="0" fontId="6" fillId="6" borderId="9" xfId="0" applyFont="1" applyFill="1" applyBorder="1"/>
    <xf numFmtId="0" fontId="6" fillId="6" borderId="9" xfId="0" applyFont="1" applyFill="1" applyBorder="1" applyAlignment="1">
      <alignment horizontal="left" vertical="center"/>
    </xf>
    <xf numFmtId="0" fontId="6" fillId="6" borderId="9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left" vertical="center"/>
    </xf>
    <xf numFmtId="170" fontId="0" fillId="0" borderId="0" xfId="1" applyNumberFormat="1" applyFont="1" applyAlignment="1">
      <alignment vertical="center"/>
    </xf>
    <xf numFmtId="170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1">
    <dxf>
      <font>
        <b/>
        <i val="0"/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828675</xdr:colOff>
      <xdr:row>0</xdr:row>
      <xdr:rowOff>161925</xdr:rowOff>
    </xdr:from>
    <xdr:to>
      <xdr:col>8</xdr:col>
      <xdr:colOff>533400</xdr:colOff>
      <xdr:row>18</xdr:row>
      <xdr:rowOff>76200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75" y="1619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142875</xdr:rowOff>
    </xdr:from>
    <xdr:to>
      <xdr:col>11</xdr:col>
      <xdr:colOff>487362</xdr:colOff>
      <xdr:row>17</xdr:row>
      <xdr:rowOff>53975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00" y="342900"/>
          <a:ext cx="864870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abSelected="1" topLeftCell="A4" workbookViewId="0">
      <selection activeCell="E23" sqref="E23"/>
    </sheetView>
  </sheetViews>
  <sheetFormatPr baseColWidth="10" defaultRowHeight="15.75"/>
  <cols>
    <col min="8" max="8" width="14.87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A25" s="3"/>
      <c r="B25" s="3"/>
      <c r="C25" s="3"/>
      <c r="D25" s="20">
        <v>0.35</v>
      </c>
      <c r="E25" s="20">
        <v>0.25</v>
      </c>
      <c r="F25" s="20">
        <v>0.1</v>
      </c>
      <c r="G25" s="20">
        <v>0.3</v>
      </c>
      <c r="H25" s="3"/>
    </row>
    <row r="26" spans="1:11" ht="16.5" thickBot="1">
      <c r="A26" s="3"/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21" t="s">
        <v>13</v>
      </c>
    </row>
    <row r="27" spans="1:11" ht="16.5" thickBot="1">
      <c r="A27" s="3"/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22">
        <f>D27*35%+E27*25%+F27*10%+G27*30%</f>
        <v>8.3550000000000004</v>
      </c>
      <c r="I27" s="17"/>
    </row>
    <row r="28" spans="1:11" ht="16.5" thickBot="1">
      <c r="A28" s="3"/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22">
        <f>D28*35%+E28*25%+F28*10%+G28*30%</f>
        <v>8.0150000000000006</v>
      </c>
      <c r="I28" s="17"/>
    </row>
    <row r="29" spans="1:11" ht="16.5" thickBot="1">
      <c r="A29" s="3"/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22">
        <f>D29*35%+E29*25%+F29*10%+G29*30%</f>
        <v>8.004999999999999</v>
      </c>
      <c r="I29" s="17"/>
    </row>
    <row r="30" spans="1:11" ht="16.5" thickBot="1">
      <c r="A30" s="3"/>
      <c r="B30" s="16" t="s">
        <v>16</v>
      </c>
      <c r="C30" s="18" t="s">
        <v>17</v>
      </c>
      <c r="D30" s="18">
        <v>5.7</v>
      </c>
      <c r="E30" s="16">
        <v>8.8000000000000007</v>
      </c>
      <c r="F30" s="16">
        <v>6.8</v>
      </c>
      <c r="G30" s="16">
        <v>8.9</v>
      </c>
      <c r="H30" s="22">
        <f>D30*35%+E30*25%+F30*10%+G30*30%</f>
        <v>7.5449999999999999</v>
      </c>
      <c r="I30" s="17"/>
    </row>
    <row r="31" spans="1:11" ht="16.5" thickBot="1">
      <c r="A31" s="3"/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22">
        <f>D31*35%+E31*25%+F31*10%+G31*30%</f>
        <v>6.95</v>
      </c>
      <c r="I31" s="17"/>
    </row>
    <row r="32" spans="1:11" ht="16.5" thickBot="1">
      <c r="A32" s="3"/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22">
        <f>D32*35%+E32*25%+F32*10%+G32*30%</f>
        <v>6.9349999999999996</v>
      </c>
      <c r="I32" s="17"/>
    </row>
    <row r="33" spans="1:9" ht="16.5" thickBot="1">
      <c r="A33" s="3"/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22">
        <f>D33*35%+E33*25%+F33*10%+G33*30%</f>
        <v>6.84</v>
      </c>
      <c r="I33" s="17"/>
    </row>
    <row r="34" spans="1:9" ht="16.5" thickBot="1">
      <c r="A34" s="3"/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22">
        <f>D34*35%+E34*25%+F34*10%+G34*30%</f>
        <v>6.5750000000000002</v>
      </c>
      <c r="I34" s="17"/>
    </row>
    <row r="35" spans="1:9">
      <c r="A35" s="3"/>
      <c r="B35" s="3"/>
      <c r="C35" s="3"/>
      <c r="D35" s="3"/>
      <c r="E35" s="3"/>
      <c r="F35" s="3"/>
      <c r="G35" s="3"/>
      <c r="H35" s="3"/>
    </row>
    <row r="36" spans="1:9">
      <c r="A36" s="3"/>
      <c r="B36" s="3"/>
      <c r="C36" s="3"/>
      <c r="D36" s="3"/>
      <c r="E36" s="3"/>
      <c r="F36" s="3"/>
      <c r="G36" s="3"/>
      <c r="H36" s="3"/>
    </row>
  </sheetData>
  <sortState ref="B27:H34">
    <sortCondition descending="1" ref="H27"/>
  </sortState>
  <mergeCells count="1">
    <mergeCell ref="A3:A13"/>
  </mergeCells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D21" zoomScale="120" zoomScaleNormal="120" workbookViewId="0">
      <selection activeCell="L30" sqref="L30"/>
    </sheetView>
  </sheetViews>
  <sheetFormatPr baseColWidth="10" defaultRowHeight="15.75"/>
  <cols>
    <col min="7" max="7" width="14.625" bestFit="1" customWidth="1"/>
    <col min="8" max="8" width="14.125" bestFit="1" customWidth="1"/>
    <col min="9" max="9" width="13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15">
        <v>0.1</v>
      </c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23" t="s">
        <v>33</v>
      </c>
      <c r="D28" s="26"/>
      <c r="E28" s="28" t="s">
        <v>34</v>
      </c>
      <c r="F28" s="27" t="s">
        <v>35</v>
      </c>
      <c r="G28" s="24" t="s">
        <v>36</v>
      </c>
      <c r="H28" s="27" t="s">
        <v>37</v>
      </c>
      <c r="I28" s="24" t="s">
        <v>38</v>
      </c>
      <c r="J28" s="27" t="s">
        <v>32</v>
      </c>
      <c r="K28" s="24" t="s">
        <v>39</v>
      </c>
      <c r="L28" s="25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9">
        <v>680000</v>
      </c>
      <c r="H29" s="30">
        <f>G29+G29*$G$23*F29</f>
        <v>816000</v>
      </c>
      <c r="I29" s="30">
        <f>IF(E29="FONASA",H29*$G$24,H29*$G$25)</f>
        <v>57120.000000000007</v>
      </c>
      <c r="J29" s="30">
        <f>H29*$G$26</f>
        <v>97920</v>
      </c>
      <c r="K29" s="30">
        <f>H29-J29-I29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9">
        <v>780000</v>
      </c>
      <c r="H30" s="30">
        <f t="shared" ref="H30:H36" si="0">G30+G30*$G$23*F30</f>
        <v>1014000</v>
      </c>
      <c r="I30" s="30">
        <f t="shared" ref="I30:I36" si="1">IF(E30="FONASA",H30*$G$24,H30*$G$25)</f>
        <v>81120</v>
      </c>
      <c r="J30" s="30">
        <f t="shared" ref="J30:J36" si="2">H30*$G$26</f>
        <v>121680</v>
      </c>
      <c r="K30" s="30">
        <f t="shared" ref="K30:K36" si="3">H30-J30-I30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9">
        <v>1200000</v>
      </c>
      <c r="H31" s="30">
        <f t="shared" si="0"/>
        <v>1320000</v>
      </c>
      <c r="I31" s="30">
        <f t="shared" si="1"/>
        <v>105600</v>
      </c>
      <c r="J31" s="30">
        <f t="shared" si="2"/>
        <v>158400</v>
      </c>
      <c r="K31" s="30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9">
        <v>890000</v>
      </c>
      <c r="H32" s="30">
        <f t="shared" si="0"/>
        <v>1157000</v>
      </c>
      <c r="I32" s="30">
        <f t="shared" si="1"/>
        <v>80990.000000000015</v>
      </c>
      <c r="J32" s="30">
        <f t="shared" si="2"/>
        <v>138840</v>
      </c>
      <c r="K32" s="30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9">
        <v>680000</v>
      </c>
      <c r="H33" s="30">
        <f t="shared" si="0"/>
        <v>816000</v>
      </c>
      <c r="I33" s="30">
        <f t="shared" si="1"/>
        <v>57120.000000000007</v>
      </c>
      <c r="J33" s="30">
        <f t="shared" si="2"/>
        <v>97920</v>
      </c>
      <c r="K33" s="30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9">
        <v>580000</v>
      </c>
      <c r="H34" s="30">
        <f t="shared" si="0"/>
        <v>812000</v>
      </c>
      <c r="I34" s="30">
        <f t="shared" si="1"/>
        <v>64960</v>
      </c>
      <c r="J34" s="30">
        <f t="shared" si="2"/>
        <v>97440</v>
      </c>
      <c r="K34" s="30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9">
        <v>780000</v>
      </c>
      <c r="H35" s="30">
        <f t="shared" si="0"/>
        <v>1014000</v>
      </c>
      <c r="I35" s="30">
        <f t="shared" si="1"/>
        <v>81120</v>
      </c>
      <c r="J35" s="30">
        <f t="shared" si="2"/>
        <v>121680</v>
      </c>
      <c r="K35" s="30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9">
        <v>890000</v>
      </c>
      <c r="H36" s="30">
        <f t="shared" si="0"/>
        <v>1335000</v>
      </c>
      <c r="I36" s="30">
        <f t="shared" si="1"/>
        <v>106800</v>
      </c>
      <c r="J36" s="30">
        <f t="shared" si="2"/>
        <v>160200</v>
      </c>
      <c r="K36" s="30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Endisp14</cp:lastModifiedBy>
  <dcterms:created xsi:type="dcterms:W3CDTF">2022-04-04T14:02:18Z</dcterms:created>
  <dcterms:modified xsi:type="dcterms:W3CDTF">2023-05-05T13:08:00Z</dcterms:modified>
</cp:coreProperties>
</file>