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M8"/>
  <c r="M9"/>
  <c r="M10"/>
  <c r="M11"/>
  <c r="M12"/>
  <c r="M13"/>
  <c r="M14"/>
  <c r="M15"/>
  <c r="M16"/>
  <c r="M17"/>
  <c r="M19"/>
  <c r="M20"/>
  <c r="M21"/>
  <c r="M22"/>
  <c r="M23"/>
  <c r="M24"/>
  <c r="M25"/>
  <c r="M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  <c r="M18" i="3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<sst xmlns="http://schemas.openxmlformats.org/spreadsheetml/2006/main" count="129" uniqueCount="86">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</sst>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6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2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7" fillId="5" borderId="2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7" borderId="4" xfId="0" applyFill="1" applyBorder="1" applyAlignment="1">
      <alignment horizontal="left" vertical="center"/>
    </xf>
    <xf numFmtId="0" fontId="0" fillId="7" borderId="5" xfId="0" applyFill="1" applyBorder="1" applyAlignment="1">
      <alignment horizontal="left" vertical="center"/>
    </xf>
    <xf numFmtId="166" fontId="0" fillId="0" borderId="0" xfId="1" applyNumberFormat="1" applyFont="1" applyAlignment="1">
      <alignment vertical="center"/>
    </xf>
    <xf numFmtId="166" fontId="0" fillId="0" borderId="0" xfId="0" applyNumberFormat="1" applyAlignment="1">
      <alignment vertical="center"/>
    </xf>
    <xf numFmtId="0" fontId="0" fillId="7" borderId="6" xfId="0" applyFill="1" applyBorder="1" applyAlignment="1">
      <alignment horizontal="left" vertical="center"/>
    </xf>
    <xf numFmtId="166" fontId="0" fillId="0" borderId="0" xfId="0" applyNumberFormat="1" applyAlignment="1">
      <alignment horizontal="center"/>
    </xf>
    <xf numFmtId="0" fontId="0" fillId="7" borderId="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0" fontId="5" fillId="6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2">
    <dxf>
      <font>
        <strike val="0"/>
        <color theme="1"/>
      </font>
      <fill>
        <patternFill>
          <bgColor theme="8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790575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762000</xdr:colOff>
      <xdr:row>0</xdr:row>
      <xdr:rowOff>0</xdr:rowOff>
    </xdr:from>
    <xdr:to>
      <xdr:col>9</xdr:col>
      <xdr:colOff>1230630</xdr:colOff>
      <xdr:row>15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200" y="0"/>
          <a:ext cx="875538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workbookViewId="0">
      <selection activeCell="J22" sqref="J22"/>
    </sheetView>
  </sheetViews>
  <sheetFormatPr baseColWidth="10" defaultRowHeight="15.75"/>
  <cols>
    <col min="4" max="4" width="11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2">
        <v>0.35</v>
      </c>
      <c r="E25" s="2">
        <v>0.25</v>
      </c>
      <c r="F25" s="2">
        <v>0.1</v>
      </c>
      <c r="G25" s="2">
        <v>0.3</v>
      </c>
      <c r="J25" s="16"/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8">
        <v>8.9</v>
      </c>
      <c r="E28" s="19">
        <v>8</v>
      </c>
      <c r="F28" s="18">
        <v>8.9</v>
      </c>
      <c r="G28" s="18">
        <v>6.7</v>
      </c>
      <c r="H28" s="20">
        <f>D28*$D$25+E28*$E$25+F28*$F$25+G28*$G$25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19">
        <v>8</v>
      </c>
      <c r="E29" s="18">
        <v>9.5</v>
      </c>
      <c r="F29" s="18">
        <v>5.8</v>
      </c>
      <c r="G29" s="18">
        <v>7.5</v>
      </c>
      <c r="H29" s="20">
        <f>D29*$D$25+E29*$E$25+F29*$F$25+G29*$G$25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D30*$D$25+E30*$E$25+F30*$F$25+G30*$G$25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D31*$D$25+E31*$E$25+F31*$F$25+G31*$G$25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D32*$D$25+E32*$E$25+F32*$F$25+G32*$G$25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D33*$D$25+E33*$E$25+F33*$F$25+G33*$G$25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6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E6" workbookViewId="0">
      <selection activeCell="K29" sqref="K29"/>
    </sheetView>
  </sheetViews>
  <sheetFormatPr baseColWidth="10" defaultRowHeight="15.75"/>
  <cols>
    <col min="5" max="5" width="12.75" customWidth="1"/>
    <col min="6" max="6" width="11.125" customWidth="1"/>
    <col min="7" max="7" width="16.5" customWidth="1"/>
    <col min="8" max="8" width="15.375" customWidth="1"/>
    <col min="9" max="9" width="20" customWidth="1"/>
    <col min="10" max="10" width="19.375" customWidth="1"/>
    <col min="11" max="11" width="15.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24.95" customHeight="1" thickBot="1">
      <c r="C28" s="21" t="s">
        <v>33</v>
      </c>
      <c r="D28" s="22"/>
      <c r="E28" s="27" t="s">
        <v>34</v>
      </c>
      <c r="F28" s="28" t="s">
        <v>35</v>
      </c>
      <c r="G28" s="27" t="s">
        <v>36</v>
      </c>
      <c r="H28" s="28" t="s">
        <v>37</v>
      </c>
      <c r="I28" s="21" t="s">
        <v>38</v>
      </c>
      <c r="J28" s="25" t="s">
        <v>85</v>
      </c>
      <c r="K28" s="21" t="s">
        <v>39</v>
      </c>
    </row>
    <row r="29" spans="1:14" ht="20.100000000000001" customHeight="1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6">
        <f>G29*10%*F29+G29</f>
        <v>816000</v>
      </c>
      <c r="I29" s="23">
        <f>IF(E29="fonasa",H29*$G$24,H29*$G$25)</f>
        <v>57120.000000000007</v>
      </c>
      <c r="J29" s="23">
        <f>H29*$G$26</f>
        <v>97920</v>
      </c>
      <c r="K29" s="24">
        <f>H29-I29-J29</f>
        <v>660960</v>
      </c>
    </row>
    <row r="30" spans="1:14" ht="20.100000000000001" customHeight="1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6">
        <f t="shared" ref="H30:H36" si="0">G30*10%*F30+G30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4">
        <f t="shared" ref="K30:K36" si="3">H30-I30-J30</f>
        <v>811200</v>
      </c>
    </row>
    <row r="31" spans="1:14" ht="20.100000000000001" customHeight="1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6">
        <f t="shared" si="0"/>
        <v>1320000</v>
      </c>
      <c r="I31" s="23">
        <f t="shared" si="1"/>
        <v>105600</v>
      </c>
      <c r="J31" s="23">
        <f t="shared" si="2"/>
        <v>158400</v>
      </c>
      <c r="K31" s="24">
        <f t="shared" si="3"/>
        <v>1056000</v>
      </c>
    </row>
    <row r="32" spans="1:14" ht="20.100000000000001" customHeight="1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6">
        <f t="shared" si="0"/>
        <v>1157000</v>
      </c>
      <c r="I32" s="23">
        <f t="shared" si="1"/>
        <v>80990.000000000015</v>
      </c>
      <c r="J32" s="23">
        <f t="shared" si="2"/>
        <v>138840</v>
      </c>
      <c r="K32" s="24">
        <f t="shared" si="3"/>
        <v>937170</v>
      </c>
    </row>
    <row r="33" spans="3:11" ht="20.100000000000001" customHeight="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6">
        <f t="shared" si="0"/>
        <v>816000</v>
      </c>
      <c r="I33" s="23">
        <f t="shared" si="1"/>
        <v>57120.000000000007</v>
      </c>
      <c r="J33" s="23">
        <f t="shared" si="2"/>
        <v>97920</v>
      </c>
      <c r="K33" s="24">
        <f t="shared" si="3"/>
        <v>660960</v>
      </c>
    </row>
    <row r="34" spans="3:11" ht="20.100000000000001" customHeight="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6">
        <f t="shared" si="0"/>
        <v>812000</v>
      </c>
      <c r="I34" s="23">
        <f t="shared" si="1"/>
        <v>64960</v>
      </c>
      <c r="J34" s="23">
        <f t="shared" si="2"/>
        <v>97440</v>
      </c>
      <c r="K34" s="24">
        <f t="shared" si="3"/>
        <v>649600</v>
      </c>
    </row>
    <row r="35" spans="3:11" ht="20.100000000000001" customHeight="1">
      <c r="C35" s="6" t="s">
        <v>26</v>
      </c>
      <c r="D35" s="6" t="s">
        <v>27</v>
      </c>
      <c r="E35" s="7" t="s">
        <v>31</v>
      </c>
      <c r="F35" s="7">
        <v>3</v>
      </c>
      <c r="G35" s="23">
        <v>780000</v>
      </c>
      <c r="H35" s="26">
        <f t="shared" si="0"/>
        <v>1014000</v>
      </c>
      <c r="I35" s="23">
        <f t="shared" si="1"/>
        <v>81120</v>
      </c>
      <c r="J35" s="23">
        <f t="shared" si="2"/>
        <v>121680</v>
      </c>
      <c r="K35" s="24">
        <f t="shared" si="3"/>
        <v>811200</v>
      </c>
    </row>
    <row r="36" spans="3:11" ht="20.100000000000001" customHeight="1">
      <c r="C36" s="6" t="s">
        <v>28</v>
      </c>
      <c r="D36" s="6" t="s">
        <v>29</v>
      </c>
      <c r="E36" s="7" t="s">
        <v>31</v>
      </c>
      <c r="F36" s="7">
        <v>5</v>
      </c>
      <c r="G36" s="23">
        <v>890000</v>
      </c>
      <c r="H36" s="26">
        <f t="shared" si="0"/>
        <v>1335000</v>
      </c>
      <c r="I36" s="23">
        <f t="shared" si="1"/>
        <v>106800</v>
      </c>
      <c r="J36" s="23">
        <f t="shared" si="2"/>
        <v>160200</v>
      </c>
      <c r="K36" s="24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C1" workbookViewId="0">
      <selection activeCell="O16" sqref="O16"/>
    </sheetView>
  </sheetViews>
  <sheetFormatPr baseColWidth="10" defaultRowHeight="15.75"/>
  <cols>
    <col min="10" max="10" width="20.375" customWidth="1"/>
    <col min="13" max="13" width="14.125" customWidth="1"/>
  </cols>
  <sheetData>
    <row r="4" spans="2:13">
      <c r="F4" t="s">
        <v>45</v>
      </c>
      <c r="K4" s="13">
        <v>0.4</v>
      </c>
    </row>
    <row r="6" spans="2:13">
      <c r="B6" s="31" t="s">
        <v>46</v>
      </c>
      <c r="C6" s="31"/>
      <c r="D6" s="31" t="s">
        <v>47</v>
      </c>
      <c r="E6" s="31" t="s">
        <v>48</v>
      </c>
      <c r="F6" s="31" t="s">
        <v>49</v>
      </c>
      <c r="G6" s="31" t="s">
        <v>50</v>
      </c>
      <c r="H6" s="31" t="s">
        <v>51</v>
      </c>
      <c r="I6" s="31" t="s">
        <v>52</v>
      </c>
      <c r="J6" s="31" t="s">
        <v>53</v>
      </c>
      <c r="K6" s="31" t="s">
        <v>54</v>
      </c>
      <c r="L6" s="31" t="s">
        <v>55</v>
      </c>
      <c r="M6" s="31" t="s">
        <v>56</v>
      </c>
    </row>
    <row r="7" spans="2:13">
      <c r="B7" s="29" t="s">
        <v>14</v>
      </c>
      <c r="C7" s="29" t="s">
        <v>15</v>
      </c>
      <c r="D7" s="30">
        <v>10</v>
      </c>
      <c r="E7" s="30">
        <v>8</v>
      </c>
      <c r="F7" s="30">
        <v>10</v>
      </c>
      <c r="G7" s="30">
        <v>7</v>
      </c>
      <c r="H7" s="29">
        <v>5.4</v>
      </c>
      <c r="I7" s="30">
        <f>AVERAGE(D7:H7)</f>
        <v>8.08</v>
      </c>
      <c r="J7" s="29" t="str">
        <f>IF(I7&gt;8,"Eximido","No Eximido")</f>
        <v>Eximido</v>
      </c>
      <c r="K7" s="30">
        <f>I7</f>
        <v>8.08</v>
      </c>
      <c r="L7" s="30">
        <f>I7*60%+K7*40%</f>
        <v>8.08</v>
      </c>
      <c r="M7" s="29" t="str">
        <f>IF(L7&gt;6,"APROBADO","REPROBADO")</f>
        <v>APROBADO</v>
      </c>
    </row>
    <row r="8" spans="2:13">
      <c r="B8" s="29" t="s">
        <v>16</v>
      </c>
      <c r="C8" s="29" t="s">
        <v>17</v>
      </c>
      <c r="D8" s="30">
        <v>8</v>
      </c>
      <c r="E8" s="30">
        <v>7</v>
      </c>
      <c r="F8" s="29">
        <v>5.4</v>
      </c>
      <c r="G8" s="29">
        <v>1.5</v>
      </c>
      <c r="H8" s="29">
        <v>5.5</v>
      </c>
      <c r="I8" s="30">
        <f t="shared" ref="I8:I25" si="0">AVERAGE(D8:H8)</f>
        <v>5.4799999999999995</v>
      </c>
      <c r="J8" s="29" t="str">
        <f t="shared" ref="J8:J25" si="1">IF(I8&gt;8,"Eximido","No Eximido")</f>
        <v>No Eximido</v>
      </c>
      <c r="K8" s="29">
        <v>8.4</v>
      </c>
      <c r="L8" s="30">
        <f t="shared" ref="L8:L25" si="2">I8*60%+K8*40%</f>
        <v>6.6479999999999997</v>
      </c>
      <c r="M8" s="29" t="str">
        <f t="shared" ref="M8:M25" si="3">IF(L8&gt;6,"APROBADO","REPROBADO")</f>
        <v>APROBADO</v>
      </c>
    </row>
    <row r="9" spans="2:13">
      <c r="B9" s="29" t="s">
        <v>18</v>
      </c>
      <c r="C9" s="29" t="s">
        <v>19</v>
      </c>
      <c r="D9" s="29">
        <v>7.5</v>
      </c>
      <c r="E9" s="30">
        <v>6</v>
      </c>
      <c r="F9" s="30">
        <v>10</v>
      </c>
      <c r="G9" s="29">
        <v>5.4</v>
      </c>
      <c r="H9" s="30">
        <v>6</v>
      </c>
      <c r="I9" s="30">
        <f t="shared" si="0"/>
        <v>6.9799999999999995</v>
      </c>
      <c r="J9" s="29" t="str">
        <f t="shared" si="1"/>
        <v>No Eximido</v>
      </c>
      <c r="K9" s="30">
        <v>9</v>
      </c>
      <c r="L9" s="30">
        <f t="shared" si="2"/>
        <v>7.7880000000000003</v>
      </c>
      <c r="M9" s="29" t="str">
        <f t="shared" si="3"/>
        <v>APROBADO</v>
      </c>
    </row>
    <row r="10" spans="2:13">
      <c r="B10" s="29" t="s">
        <v>20</v>
      </c>
      <c r="C10" s="29" t="s">
        <v>21</v>
      </c>
      <c r="D10" s="30">
        <v>7</v>
      </c>
      <c r="E10" s="29">
        <v>7.2</v>
      </c>
      <c r="F10" s="30">
        <v>8</v>
      </c>
      <c r="G10" s="29">
        <v>8.9</v>
      </c>
      <c r="H10" s="29">
        <v>3.4</v>
      </c>
      <c r="I10" s="30">
        <f t="shared" si="0"/>
        <v>6.9</v>
      </c>
      <c r="J10" s="29" t="str">
        <f t="shared" si="1"/>
        <v>No Eximido</v>
      </c>
      <c r="K10" s="29">
        <v>7.5</v>
      </c>
      <c r="L10" s="30">
        <f t="shared" si="2"/>
        <v>7.14</v>
      </c>
      <c r="M10" s="29" t="str">
        <f t="shared" si="3"/>
        <v>APROBADO</v>
      </c>
    </row>
    <row r="11" spans="2:13">
      <c r="B11" s="29" t="s">
        <v>22</v>
      </c>
      <c r="C11" s="29" t="s">
        <v>23</v>
      </c>
      <c r="D11" s="29">
        <v>6.8</v>
      </c>
      <c r="E11" s="30">
        <v>6</v>
      </c>
      <c r="F11" s="29">
        <v>5.4</v>
      </c>
      <c r="G11" s="30">
        <v>7</v>
      </c>
      <c r="H11" s="30">
        <v>10</v>
      </c>
      <c r="I11" s="30">
        <f t="shared" si="0"/>
        <v>7.0400000000000009</v>
      </c>
      <c r="J11" s="29" t="str">
        <f t="shared" si="1"/>
        <v>No Eximido</v>
      </c>
      <c r="K11" s="29">
        <v>8.1999999999999993</v>
      </c>
      <c r="L11" s="30">
        <f t="shared" si="2"/>
        <v>7.5039999999999996</v>
      </c>
      <c r="M11" s="29" t="str">
        <f t="shared" si="3"/>
        <v>APROBADO</v>
      </c>
    </row>
    <row r="12" spans="2:13">
      <c r="B12" s="29" t="s">
        <v>24</v>
      </c>
      <c r="C12" s="29" t="s">
        <v>25</v>
      </c>
      <c r="D12" s="29">
        <v>6.6</v>
      </c>
      <c r="E12" s="29">
        <v>5.5</v>
      </c>
      <c r="F12" s="30">
        <v>8</v>
      </c>
      <c r="G12" s="30">
        <v>10</v>
      </c>
      <c r="H12" s="30">
        <v>8</v>
      </c>
      <c r="I12" s="30">
        <f t="shared" si="0"/>
        <v>7.62</v>
      </c>
      <c r="J12" s="29" t="str">
        <f t="shared" si="1"/>
        <v>No Eximido</v>
      </c>
      <c r="K12" s="29">
        <v>9.5</v>
      </c>
      <c r="L12" s="30">
        <f t="shared" si="2"/>
        <v>8.3719999999999999</v>
      </c>
      <c r="M12" s="29" t="str">
        <f t="shared" si="3"/>
        <v>APROBADO</v>
      </c>
    </row>
    <row r="13" spans="2:13">
      <c r="B13" s="29" t="s">
        <v>26</v>
      </c>
      <c r="C13" s="29" t="s">
        <v>27</v>
      </c>
      <c r="D13" s="30">
        <v>7</v>
      </c>
      <c r="E13" s="29">
        <v>3.4</v>
      </c>
      <c r="F13" s="29">
        <v>7.6</v>
      </c>
      <c r="G13" s="30">
        <v>8</v>
      </c>
      <c r="H13" s="29">
        <v>7.6</v>
      </c>
      <c r="I13" s="30">
        <f t="shared" si="0"/>
        <v>6.7200000000000006</v>
      </c>
      <c r="J13" s="29" t="str">
        <f t="shared" si="1"/>
        <v>No Eximido</v>
      </c>
      <c r="K13" s="29">
        <v>8.5</v>
      </c>
      <c r="L13" s="30">
        <f t="shared" si="2"/>
        <v>7.4320000000000004</v>
      </c>
      <c r="M13" s="29" t="str">
        <f t="shared" si="3"/>
        <v>APROBADO</v>
      </c>
    </row>
    <row r="14" spans="2:13">
      <c r="B14" s="29" t="s">
        <v>28</v>
      </c>
      <c r="C14" s="29" t="s">
        <v>29</v>
      </c>
      <c r="D14" s="30">
        <v>5</v>
      </c>
      <c r="E14" s="29">
        <v>5.6</v>
      </c>
      <c r="F14" s="29">
        <v>7.7</v>
      </c>
      <c r="G14" s="29">
        <v>7.5</v>
      </c>
      <c r="H14" s="29">
        <v>7.7</v>
      </c>
      <c r="I14" s="30">
        <f t="shared" si="0"/>
        <v>6.7</v>
      </c>
      <c r="J14" s="29" t="str">
        <f t="shared" si="1"/>
        <v>No Eximido</v>
      </c>
      <c r="K14" s="29">
        <v>8.4</v>
      </c>
      <c r="L14" s="30">
        <f t="shared" si="2"/>
        <v>7.38</v>
      </c>
      <c r="M14" s="29" t="str">
        <f t="shared" si="3"/>
        <v>APROBADO</v>
      </c>
    </row>
    <row r="15" spans="2:13">
      <c r="B15" s="29" t="s">
        <v>74</v>
      </c>
      <c r="C15" s="29" t="s">
        <v>57</v>
      </c>
      <c r="D15" s="29">
        <v>5.3</v>
      </c>
      <c r="E15" s="29">
        <v>10</v>
      </c>
      <c r="F15" s="29">
        <v>9.8000000000000007</v>
      </c>
      <c r="G15" s="30">
        <v>7</v>
      </c>
      <c r="H15" s="29">
        <v>9.8000000000000007</v>
      </c>
      <c r="I15" s="30">
        <f t="shared" si="0"/>
        <v>8.3800000000000008</v>
      </c>
      <c r="J15" s="29" t="str">
        <f t="shared" si="1"/>
        <v>Eximido</v>
      </c>
      <c r="K15" s="30">
        <f>I15</f>
        <v>8.3800000000000008</v>
      </c>
      <c r="L15" s="30">
        <f t="shared" si="2"/>
        <v>8.3800000000000008</v>
      </c>
      <c r="M15" s="29" t="str">
        <f t="shared" si="3"/>
        <v>APROBADO</v>
      </c>
    </row>
    <row r="16" spans="2:13">
      <c r="B16" s="29" t="s">
        <v>75</v>
      </c>
      <c r="C16" s="29" t="s">
        <v>58</v>
      </c>
      <c r="D16" s="30">
        <v>8</v>
      </c>
      <c r="E16" s="29">
        <v>5.6</v>
      </c>
      <c r="F16" s="29">
        <v>9.6999999999999993</v>
      </c>
      <c r="G16" s="29">
        <v>6.8</v>
      </c>
      <c r="H16" s="29">
        <v>9.6999999999999993</v>
      </c>
      <c r="I16" s="30">
        <f t="shared" si="0"/>
        <v>7.9599999999999991</v>
      </c>
      <c r="J16" s="29" t="str">
        <f t="shared" si="1"/>
        <v>No Eximido</v>
      </c>
      <c r="K16" s="29">
        <v>7.9</v>
      </c>
      <c r="L16" s="30">
        <f t="shared" si="2"/>
        <v>7.9359999999999991</v>
      </c>
      <c r="M16" s="29" t="str">
        <f t="shared" si="3"/>
        <v>APROBADO</v>
      </c>
    </row>
    <row r="17" spans="2:13">
      <c r="B17" s="29" t="s">
        <v>76</v>
      </c>
      <c r="C17" s="29" t="s">
        <v>59</v>
      </c>
      <c r="D17" s="29">
        <v>9.5</v>
      </c>
      <c r="E17" s="29">
        <v>5.4</v>
      </c>
      <c r="F17" s="29">
        <v>4.5</v>
      </c>
      <c r="G17" s="29">
        <v>6.6</v>
      </c>
      <c r="H17" s="29">
        <v>4.5</v>
      </c>
      <c r="I17" s="30">
        <f t="shared" si="0"/>
        <v>6.1</v>
      </c>
      <c r="J17" s="29" t="str">
        <f t="shared" si="1"/>
        <v>No Eximido</v>
      </c>
      <c r="K17" s="29">
        <v>8.9</v>
      </c>
      <c r="L17" s="30">
        <f t="shared" si="2"/>
        <v>7.2200000000000006</v>
      </c>
      <c r="M17" s="29" t="str">
        <f t="shared" si="3"/>
        <v>APROBADO</v>
      </c>
    </row>
    <row r="18" spans="2:13">
      <c r="B18" s="29" t="s">
        <v>77</v>
      </c>
      <c r="C18" s="29" t="s">
        <v>60</v>
      </c>
      <c r="D18" s="29">
        <v>1.7</v>
      </c>
      <c r="E18" s="29">
        <v>3.4</v>
      </c>
      <c r="F18" s="29">
        <v>5.6</v>
      </c>
      <c r="G18" s="30">
        <v>7</v>
      </c>
      <c r="H18" s="29">
        <v>5.6</v>
      </c>
      <c r="I18" s="30">
        <f t="shared" si="0"/>
        <v>4.6599999999999993</v>
      </c>
      <c r="J18" s="29" t="str">
        <f t="shared" si="1"/>
        <v>No Eximido</v>
      </c>
      <c r="K18" s="29">
        <v>4.5</v>
      </c>
      <c r="L18" s="30">
        <f t="shared" si="2"/>
        <v>4.5959999999999992</v>
      </c>
      <c r="M18" s="29" t="str">
        <f t="shared" si="3"/>
        <v>REPROBADO</v>
      </c>
    </row>
    <row r="19" spans="2:13">
      <c r="B19" s="29" t="s">
        <v>78</v>
      </c>
      <c r="C19" s="29" t="s">
        <v>21</v>
      </c>
      <c r="D19" s="30">
        <v>10</v>
      </c>
      <c r="E19" s="30">
        <v>5</v>
      </c>
      <c r="F19" s="29">
        <v>7.6</v>
      </c>
      <c r="G19" s="30">
        <v>10</v>
      </c>
      <c r="H19" s="29">
        <v>7.6</v>
      </c>
      <c r="I19" s="30">
        <f t="shared" si="0"/>
        <v>8.0400000000000009</v>
      </c>
      <c r="J19" s="29" t="str">
        <f t="shared" si="1"/>
        <v>Eximido</v>
      </c>
      <c r="K19" s="30">
        <f>I19</f>
        <v>8.0400000000000009</v>
      </c>
      <c r="L19" s="30">
        <f t="shared" si="2"/>
        <v>8.0400000000000009</v>
      </c>
      <c r="M19" s="29" t="str">
        <f t="shared" si="3"/>
        <v>APROBADO</v>
      </c>
    </row>
    <row r="20" spans="2:13">
      <c r="B20" s="29" t="s">
        <v>79</v>
      </c>
      <c r="C20" s="29" t="s">
        <v>61</v>
      </c>
      <c r="D20" s="30">
        <v>8</v>
      </c>
      <c r="E20" s="29">
        <v>4.5</v>
      </c>
      <c r="F20" s="29">
        <v>2.2999999999999998</v>
      </c>
      <c r="G20" s="29">
        <v>5.3</v>
      </c>
      <c r="H20" s="29">
        <v>2.2999999999999998</v>
      </c>
      <c r="I20" s="30">
        <f t="shared" si="0"/>
        <v>4.4800000000000004</v>
      </c>
      <c r="J20" s="29" t="str">
        <f t="shared" si="1"/>
        <v>No Eximido</v>
      </c>
      <c r="K20" s="29">
        <v>4.8</v>
      </c>
      <c r="L20" s="30">
        <f t="shared" si="2"/>
        <v>4.6080000000000005</v>
      </c>
      <c r="M20" s="29" t="str">
        <f t="shared" si="3"/>
        <v>REPROBADO</v>
      </c>
    </row>
    <row r="21" spans="2:13">
      <c r="B21" s="29" t="s">
        <v>80</v>
      </c>
      <c r="C21" s="29" t="s">
        <v>62</v>
      </c>
      <c r="D21" s="30">
        <v>3</v>
      </c>
      <c r="E21" s="30">
        <v>1.2</v>
      </c>
      <c r="F21" s="29">
        <v>4.3</v>
      </c>
      <c r="G21" s="30">
        <v>8</v>
      </c>
      <c r="H21" s="29">
        <v>4.3</v>
      </c>
      <c r="I21" s="30">
        <f t="shared" si="0"/>
        <v>4.16</v>
      </c>
      <c r="J21" s="29" t="str">
        <f t="shared" si="1"/>
        <v>No Eximido</v>
      </c>
      <c r="K21" s="29">
        <v>5.5</v>
      </c>
      <c r="L21" s="30">
        <f t="shared" si="2"/>
        <v>4.6959999999999997</v>
      </c>
      <c r="M21" s="29" t="str">
        <f t="shared" si="3"/>
        <v>REPROBADO</v>
      </c>
    </row>
    <row r="22" spans="2:13">
      <c r="B22" s="29" t="s">
        <v>81</v>
      </c>
      <c r="C22" s="29" t="s">
        <v>63</v>
      </c>
      <c r="D22" s="29">
        <v>7.8</v>
      </c>
      <c r="E22" s="29">
        <v>5.8</v>
      </c>
      <c r="F22" s="29">
        <v>5.4</v>
      </c>
      <c r="G22" s="29">
        <v>9.5</v>
      </c>
      <c r="H22" s="29">
        <v>5.4</v>
      </c>
      <c r="I22" s="30">
        <f t="shared" si="0"/>
        <v>6.7799999999999994</v>
      </c>
      <c r="J22" s="29" t="str">
        <f t="shared" si="1"/>
        <v>No Eximido</v>
      </c>
      <c r="K22" s="29">
        <v>9.4</v>
      </c>
      <c r="L22" s="30">
        <f t="shared" si="2"/>
        <v>7.8279999999999994</v>
      </c>
      <c r="M22" s="29" t="str">
        <f t="shared" si="3"/>
        <v>APROBADO</v>
      </c>
    </row>
    <row r="23" spans="2:13">
      <c r="B23" s="29" t="s">
        <v>82</v>
      </c>
      <c r="C23" s="29" t="s">
        <v>64</v>
      </c>
      <c r="D23" s="30">
        <v>10</v>
      </c>
      <c r="E23" s="29">
        <v>7.7</v>
      </c>
      <c r="F23" s="29">
        <v>7.6</v>
      </c>
      <c r="G23" s="30">
        <v>10</v>
      </c>
      <c r="H23" s="29">
        <v>7.6</v>
      </c>
      <c r="I23" s="30">
        <f t="shared" si="0"/>
        <v>8.58</v>
      </c>
      <c r="J23" s="29" t="str">
        <f t="shared" si="1"/>
        <v>Eximido</v>
      </c>
      <c r="K23" s="30">
        <f>I23</f>
        <v>8.58</v>
      </c>
      <c r="L23" s="30">
        <f t="shared" si="2"/>
        <v>8.58</v>
      </c>
      <c r="M23" s="29" t="str">
        <f t="shared" si="3"/>
        <v>APROBADO</v>
      </c>
    </row>
    <row r="24" spans="2:13">
      <c r="B24" s="29" t="s">
        <v>83</v>
      </c>
      <c r="C24" s="29" t="s">
        <v>65</v>
      </c>
      <c r="D24" s="30">
        <v>0</v>
      </c>
      <c r="E24" s="30">
        <v>7</v>
      </c>
      <c r="F24" s="29">
        <v>1.2</v>
      </c>
      <c r="G24" s="30">
        <v>3</v>
      </c>
      <c r="H24" s="29">
        <v>1.2</v>
      </c>
      <c r="I24" s="30">
        <f t="shared" si="0"/>
        <v>2.4799999999999995</v>
      </c>
      <c r="J24" s="29" t="str">
        <f t="shared" si="1"/>
        <v>No Eximido</v>
      </c>
      <c r="K24" s="29">
        <v>4.3</v>
      </c>
      <c r="L24" s="30">
        <f t="shared" si="2"/>
        <v>3.2079999999999997</v>
      </c>
      <c r="M24" s="29" t="str">
        <f t="shared" si="3"/>
        <v>REPROBADO</v>
      </c>
    </row>
    <row r="25" spans="2:13">
      <c r="B25" s="29" t="s">
        <v>84</v>
      </c>
      <c r="C25" s="29" t="s">
        <v>66</v>
      </c>
      <c r="D25" s="30">
        <v>9</v>
      </c>
      <c r="E25" s="29">
        <v>10</v>
      </c>
      <c r="F25" s="30">
        <v>7</v>
      </c>
      <c r="G25" s="29">
        <v>8.9</v>
      </c>
      <c r="H25" s="30">
        <v>7</v>
      </c>
      <c r="I25" s="30">
        <f t="shared" si="0"/>
        <v>8.379999999999999</v>
      </c>
      <c r="J25" s="29" t="str">
        <f t="shared" si="1"/>
        <v>Eximido</v>
      </c>
      <c r="K25" s="30">
        <f>I25</f>
        <v>8.379999999999999</v>
      </c>
      <c r="L25" s="30">
        <f t="shared" si="2"/>
        <v>8.379999999999999</v>
      </c>
      <c r="M25" s="29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Endisp14</cp:lastModifiedBy>
  <dcterms:created xsi:type="dcterms:W3CDTF">2022-04-04T14:02:18Z</dcterms:created>
  <dcterms:modified xsi:type="dcterms:W3CDTF">2024-04-10T14:33:07Z</dcterms:modified>
</cp:coreProperties>
</file>