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IlGer\OneDrive\Escritorio\"/>
    </mc:Choice>
  </mc:AlternateContent>
  <xr:revisionPtr revIDLastSave="0" documentId="13_ncr:1_{048B4611-92BE-4C10-A233-D6E2E7C29C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1" l="1"/>
  <c r="K21" i="1"/>
  <c r="L3" i="1"/>
  <c r="L2" i="1"/>
  <c r="C12" i="1"/>
  <c r="D12" i="1"/>
  <c r="E12" i="1"/>
  <c r="F12" i="1"/>
  <c r="K4" i="1"/>
  <c r="D13" i="1" s="1"/>
  <c r="L4" i="1" l="1"/>
  <c r="D16" i="1"/>
  <c r="C13" i="1"/>
  <c r="C16" i="1" s="1"/>
  <c r="C19" i="1" s="1"/>
  <c r="F13" i="1"/>
  <c r="F16" i="1" s="1"/>
  <c r="E13" i="1"/>
  <c r="E16" i="1" s="1"/>
  <c r="D19" i="1" l="1"/>
  <c r="K20" i="1" s="1"/>
  <c r="K9" i="1"/>
  <c r="K19" i="1"/>
  <c r="K18" i="1"/>
  <c r="E19" i="1"/>
  <c r="K10" i="1" l="1"/>
  <c r="C22" i="1"/>
  <c r="F19" i="1"/>
  <c r="K12" i="1" s="1"/>
  <c r="K11" i="1"/>
</calcChain>
</file>

<file path=xl/sharedStrings.xml><?xml version="1.0" encoding="utf-8"?>
<sst xmlns="http://schemas.openxmlformats.org/spreadsheetml/2006/main" count="29" uniqueCount="20">
  <si>
    <t>desplaza</t>
  </si>
  <si>
    <t>carga</t>
  </si>
  <si>
    <t>total</t>
  </si>
  <si>
    <t>AT</t>
  </si>
  <si>
    <t>Máx momento flector</t>
  </si>
  <si>
    <t>Fuerza de cada sección</t>
  </si>
  <si>
    <t>Diagrama de cargas</t>
  </si>
  <si>
    <t>Diagrama Momento Flector</t>
  </si>
  <si>
    <t>Mt</t>
  </si>
  <si>
    <t>Tn-Mt</t>
  </si>
  <si>
    <t>Tn/Mt</t>
  </si>
  <si>
    <t>Diagrama de Corte</t>
  </si>
  <si>
    <t>Sección 1</t>
  </si>
  <si>
    <t>Sección 2</t>
  </si>
  <si>
    <t>Sección 3</t>
  </si>
  <si>
    <t>Sección 4</t>
  </si>
  <si>
    <t>Tn</t>
  </si>
  <si>
    <t>Tn/Mts</t>
  </si>
  <si>
    <t>Eslora</t>
  </si>
  <si>
    <t>el buque sufre un esfuerzo de arrufo por concentración de carga en el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</si>
</sst>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3" fillId="0" borderId="1" xfId="0" applyFon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2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1" xfId="0" applyBorder="1" applyAlignment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/>
    <xf numFmtId="0" fontId="0" fillId="0" borderId="3" xfId="0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2" borderId="3" xfId="0" applyFill="1" applyBorder="1" applyAlignment="1"/>
    <xf numFmtId="0" fontId="0" fillId="2" borderId="2" xfId="0" applyFill="1" applyBorder="1" applyAlignment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2" fillId="6" borderId="1" xfId="0" applyFont="1" applyFill="1" applyBorder="1"/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Diagrama</a:t>
            </a:r>
            <a:r>
              <a:rPr lang="es-CL" baseline="0"/>
              <a:t> de Corte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Hoja1!$J$8:$J$12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Hoja1!$K$8:$K$12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3E-43DB-B301-CDEA99070F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060096"/>
        <c:axId val="585060424"/>
      </c:scatterChart>
      <c:valAx>
        <c:axId val="585060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rgbClr val="FFFF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85060424"/>
        <c:crosses val="autoZero"/>
        <c:crossBetween val="midCat"/>
      </c:valAx>
      <c:valAx>
        <c:axId val="585060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Tn/Mt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85060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Diagrama Momento Flector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Lbl>
              <c:idx val="2"/>
              <c:layout>
                <c:manualLayout>
                  <c:x val="-7.2222222222222271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9B-4D0A-965E-6D7394556785}"/>
                </c:ext>
              </c:extLst>
            </c:dLbl>
            <c:dLbl>
              <c:idx val="3"/>
              <c:layout>
                <c:manualLayout>
                  <c:x val="0.10555555555555551"/>
                  <c:y val="-3.472222222222222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600" b="1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95314B4-2AA1-4E52-9F7B-CF28FA0ABE73}" type="YVALUE">
                      <a:rPr lang="en-US" sz="1600" b="1"/>
                      <a:pPr>
                        <a:defRPr sz="1600" b="1"/>
                      </a:pPr>
                      <a:t>[VALOR DE Y]</a:t>
                    </a:fld>
                    <a:endParaRPr lang="es-CL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734711286089236"/>
                      <c:h val="0.1527085156022163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D59B-4D0A-965E-6D73945567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Hoja1!$J$17:$J$22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 formatCode="0.00">
                  <c:v>16.950306642000001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Hoja1!$K$17:$K$22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 formatCode="0.00">
                  <c:v>258.85091992600002</c:v>
                </c:pt>
                <c:pt idx="4" formatCode="0.00">
                  <c:v>100.23281937100003</c:v>
                </c:pt>
                <c:pt idx="5" formatCode="0.00">
                  <c:v>-79.767180628999967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9B-4D0A-965E-6D73945567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403160"/>
        <c:axId val="364399552"/>
      </c:scatterChart>
      <c:valAx>
        <c:axId val="364403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rgbClr val="FFFF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64399552"/>
        <c:crosses val="autoZero"/>
        <c:crossBetween val="midCat"/>
      </c:valAx>
      <c:valAx>
        <c:axId val="36439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Tn-Mt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64403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5043</xdr:colOff>
      <xdr:row>0</xdr:row>
      <xdr:rowOff>189099</xdr:rowOff>
    </xdr:from>
    <xdr:to>
      <xdr:col>21</xdr:col>
      <xdr:colOff>305360</xdr:colOff>
      <xdr:row>15</xdr:row>
      <xdr:rowOff>27174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ABA1776-EC75-4DD2-9B0D-C43CC646F5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1680</xdr:colOff>
      <xdr:row>15</xdr:row>
      <xdr:rowOff>7003</xdr:rowOff>
    </xdr:from>
    <xdr:to>
      <xdr:col>21</xdr:col>
      <xdr:colOff>306457</xdr:colOff>
      <xdr:row>29</xdr:row>
      <xdr:rowOff>83203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E8FF165-1D4C-4E43-8CA2-1EA969589F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zoomScale="85" zoomScaleNormal="85" workbookViewId="0">
      <selection activeCell="K21" sqref="K21"/>
    </sheetView>
  </sheetViews>
  <sheetFormatPr baseColWidth="10" defaultColWidth="9.140625" defaultRowHeight="15" x14ac:dyDescent="0.25"/>
  <cols>
    <col min="9" max="9" width="11.28515625" customWidth="1"/>
    <col min="10" max="10" width="14.140625" customWidth="1"/>
    <col min="11" max="11" width="12.42578125" customWidth="1"/>
  </cols>
  <sheetData>
    <row r="1" spans="1:12" x14ac:dyDescent="0.25">
      <c r="K1" s="24" t="s">
        <v>16</v>
      </c>
      <c r="L1" s="23" t="s">
        <v>17</v>
      </c>
    </row>
    <row r="2" spans="1:12" x14ac:dyDescent="0.25">
      <c r="J2" s="12" t="s">
        <v>0</v>
      </c>
      <c r="K2" s="19">
        <v>352</v>
      </c>
      <c r="L2" s="1">
        <f>+K2/C6</f>
        <v>11</v>
      </c>
    </row>
    <row r="3" spans="1:12" x14ac:dyDescent="0.25">
      <c r="J3" s="12" t="s">
        <v>1</v>
      </c>
      <c r="K3" s="20">
        <v>884</v>
      </c>
      <c r="L3" s="1">
        <f>K3/C6</f>
        <v>27.625</v>
      </c>
    </row>
    <row r="4" spans="1:12" x14ac:dyDescent="0.25">
      <c r="J4" s="12" t="s">
        <v>2</v>
      </c>
      <c r="K4" s="19">
        <f>SUM(K2:K3)</f>
        <v>1236</v>
      </c>
      <c r="L4" s="1">
        <f>+K4/C6</f>
        <v>38.625</v>
      </c>
    </row>
    <row r="5" spans="1:12" x14ac:dyDescent="0.25">
      <c r="C5" s="27" t="s">
        <v>18</v>
      </c>
      <c r="D5" s="27"/>
      <c r="E5" s="27"/>
      <c r="F5" s="27"/>
    </row>
    <row r="6" spans="1:12" x14ac:dyDescent="0.25">
      <c r="C6" s="31">
        <v>32</v>
      </c>
      <c r="D6" s="32"/>
      <c r="E6" s="32"/>
      <c r="F6" s="33"/>
      <c r="J6" s="21" t="s">
        <v>11</v>
      </c>
      <c r="K6" s="22"/>
    </row>
    <row r="7" spans="1:12" ht="15" customHeight="1" x14ac:dyDescent="0.25">
      <c r="A7" s="14"/>
      <c r="C7" s="2">
        <v>8</v>
      </c>
      <c r="D7" s="2">
        <v>8</v>
      </c>
      <c r="E7" s="2">
        <v>8</v>
      </c>
      <c r="F7" s="2">
        <v>8</v>
      </c>
      <c r="G7" s="1" t="s">
        <v>8</v>
      </c>
      <c r="J7" s="10" t="s">
        <v>8</v>
      </c>
      <c r="K7" s="11" t="s">
        <v>10</v>
      </c>
    </row>
    <row r="8" spans="1:12" ht="18.75" x14ac:dyDescent="0.3">
      <c r="A8" s="14"/>
      <c r="C8" s="25">
        <v>192</v>
      </c>
      <c r="D8" s="25">
        <v>244</v>
      </c>
      <c r="E8" s="25">
        <v>272</v>
      </c>
      <c r="F8" s="25">
        <v>176</v>
      </c>
      <c r="G8" s="1" t="s">
        <v>16</v>
      </c>
      <c r="J8" s="11">
        <v>0</v>
      </c>
      <c r="K8" s="11">
        <v>0</v>
      </c>
    </row>
    <row r="9" spans="1:12" x14ac:dyDescent="0.25">
      <c r="A9" s="18"/>
      <c r="B9" s="14"/>
      <c r="C9" s="1" t="s">
        <v>12</v>
      </c>
      <c r="D9" s="1" t="s">
        <v>13</v>
      </c>
      <c r="E9" s="1" t="s">
        <v>14</v>
      </c>
      <c r="F9" s="1" t="s">
        <v>15</v>
      </c>
      <c r="J9" s="11">
        <v>8</v>
      </c>
      <c r="K9" s="11">
        <f>C19</f>
        <v>29</v>
      </c>
    </row>
    <row r="10" spans="1:12" ht="15" customHeight="1" x14ac:dyDescent="0.25">
      <c r="A10" s="17"/>
      <c r="B10" s="14"/>
      <c r="J10" s="11">
        <v>16</v>
      </c>
      <c r="K10" s="11">
        <f>D19</f>
        <v>6</v>
      </c>
    </row>
    <row r="11" spans="1:12" x14ac:dyDescent="0.25">
      <c r="A11" s="17"/>
      <c r="B11" s="18"/>
      <c r="C11" s="34" t="s">
        <v>6</v>
      </c>
      <c r="D11" s="35"/>
      <c r="E11" s="35"/>
      <c r="F11" s="36"/>
      <c r="J11" s="11">
        <v>24</v>
      </c>
      <c r="K11" s="11">
        <f>E19</f>
        <v>-45</v>
      </c>
    </row>
    <row r="12" spans="1:12" x14ac:dyDescent="0.25">
      <c r="A12" s="16"/>
      <c r="B12" s="17"/>
      <c r="C12" s="3">
        <f>$K$2/32+C8/8</f>
        <v>35</v>
      </c>
      <c r="D12" s="3">
        <f>$K$2/32+D8/8</f>
        <v>41.5</v>
      </c>
      <c r="E12" s="3">
        <f>$K$2/32+E8/8</f>
        <v>45</v>
      </c>
      <c r="F12" s="3">
        <f>$K$2/32+F8/8</f>
        <v>33</v>
      </c>
      <c r="G12" s="1" t="s">
        <v>10</v>
      </c>
      <c r="J12" s="11">
        <v>32</v>
      </c>
      <c r="K12" s="11">
        <f>F19</f>
        <v>0</v>
      </c>
    </row>
    <row r="13" spans="1:12" x14ac:dyDescent="0.25">
      <c r="A13" s="16"/>
      <c r="B13" s="16"/>
      <c r="C13" s="4">
        <f>$K$4/32</f>
        <v>38.625</v>
      </c>
      <c r="D13" s="4">
        <f>$K$4/32</f>
        <v>38.625</v>
      </c>
      <c r="E13" s="4">
        <f>$K$4/32</f>
        <v>38.625</v>
      </c>
      <c r="F13" s="4">
        <f>$K$4/32</f>
        <v>38.625</v>
      </c>
      <c r="G13" s="1" t="s">
        <v>10</v>
      </c>
      <c r="J13" s="9"/>
      <c r="K13" s="9"/>
    </row>
    <row r="14" spans="1:12" x14ac:dyDescent="0.25">
      <c r="B14" s="17"/>
      <c r="J14" s="9"/>
      <c r="K14" s="9"/>
    </row>
    <row r="15" spans="1:12" x14ac:dyDescent="0.25">
      <c r="B15" s="16"/>
      <c r="C15" s="34" t="s">
        <v>5</v>
      </c>
      <c r="D15" s="35"/>
      <c r="E15" s="35"/>
      <c r="F15" s="36"/>
      <c r="J15" s="21" t="s">
        <v>7</v>
      </c>
      <c r="K15" s="22"/>
    </row>
    <row r="16" spans="1:12" x14ac:dyDescent="0.25">
      <c r="C16" s="5">
        <f>C13-C12</f>
        <v>3.625</v>
      </c>
      <c r="D16" s="5">
        <f>D13-D12</f>
        <v>-2.875</v>
      </c>
      <c r="E16" s="5">
        <f>E13-E12</f>
        <v>-6.375</v>
      </c>
      <c r="F16" s="5">
        <f>F13-F12</f>
        <v>5.625</v>
      </c>
      <c r="G16" s="1" t="s">
        <v>10</v>
      </c>
      <c r="J16" s="11" t="s">
        <v>8</v>
      </c>
      <c r="K16" s="11" t="s">
        <v>9</v>
      </c>
    </row>
    <row r="17" spans="2:11" x14ac:dyDescent="0.25">
      <c r="J17" s="11">
        <v>0</v>
      </c>
      <c r="K17" s="11">
        <v>0</v>
      </c>
    </row>
    <row r="18" spans="2:11" x14ac:dyDescent="0.25">
      <c r="J18" s="11">
        <v>8</v>
      </c>
      <c r="K18" s="11">
        <f>(C19*C7)/2</f>
        <v>116</v>
      </c>
    </row>
    <row r="19" spans="2:11" x14ac:dyDescent="0.25">
      <c r="C19" s="6">
        <f>C16*C7</f>
        <v>29</v>
      </c>
      <c r="D19" s="6">
        <f>C19+D16*D7</f>
        <v>6</v>
      </c>
      <c r="E19" s="6">
        <f>D19+E16*E7</f>
        <v>-45</v>
      </c>
      <c r="F19" s="6">
        <f>E19+F16*F7</f>
        <v>0</v>
      </c>
      <c r="G19" s="1" t="s">
        <v>10</v>
      </c>
      <c r="J19" s="11">
        <v>16</v>
      </c>
      <c r="K19" s="11">
        <f>(C19*C7)/2+((C19-D19)*D7)/2+(D19*D7)</f>
        <v>256</v>
      </c>
    </row>
    <row r="20" spans="2:11" x14ac:dyDescent="0.25">
      <c r="H20" s="37" t="s">
        <v>4</v>
      </c>
      <c r="I20" s="37"/>
      <c r="J20" s="13">
        <v>16.950306642000001</v>
      </c>
      <c r="K20" s="13">
        <f>(C19*C7)/2+((C19-D19)*D7)/2+(D19*D7)+(D19*0.950306642)/2</f>
        <v>258.85091992600002</v>
      </c>
    </row>
    <row r="21" spans="2:11" x14ac:dyDescent="0.25">
      <c r="J21" s="11">
        <v>24</v>
      </c>
      <c r="K21" s="26">
        <f>K20-(7.049693358*45)/2</f>
        <v>100.23281937100003</v>
      </c>
    </row>
    <row r="22" spans="2:11" x14ac:dyDescent="0.25">
      <c r="B22" s="7" t="s">
        <v>3</v>
      </c>
      <c r="C22" s="8">
        <f>(C19*C7)/2+((C19-D19)*D7)/2+(D19*D7)+(D19*0.950306642)/2</f>
        <v>258.85091992600002</v>
      </c>
      <c r="D22" s="15" t="s">
        <v>4</v>
      </c>
      <c r="E22" s="15"/>
      <c r="F22" s="15"/>
      <c r="G22" s="1" t="s">
        <v>10</v>
      </c>
      <c r="J22" s="11">
        <v>32</v>
      </c>
      <c r="K22" s="26">
        <f>K21+(E19*F7)/2</f>
        <v>-79.767180628999967</v>
      </c>
    </row>
    <row r="23" spans="2:11" ht="15.75" thickBot="1" x14ac:dyDescent="0.3"/>
    <row r="24" spans="2:11" ht="15.75" thickBot="1" x14ac:dyDescent="0.3">
      <c r="C24" s="28" t="s">
        <v>19</v>
      </c>
      <c r="D24" s="29"/>
      <c r="E24" s="29"/>
      <c r="F24" s="29"/>
      <c r="G24" s="29"/>
      <c r="H24" s="29"/>
      <c r="I24" s="29"/>
      <c r="J24" s="30"/>
    </row>
  </sheetData>
  <mergeCells count="6">
    <mergeCell ref="C5:F5"/>
    <mergeCell ref="C24:J24"/>
    <mergeCell ref="C6:F6"/>
    <mergeCell ref="C15:F15"/>
    <mergeCell ref="H20:I20"/>
    <mergeCell ref="C11:F11"/>
  </mergeCells>
  <phoneticPr fontId="4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Saldaña</dc:creator>
  <cp:lastModifiedBy>German Saldaña</cp:lastModifiedBy>
  <dcterms:created xsi:type="dcterms:W3CDTF">2015-06-05T18:19:34Z</dcterms:created>
  <dcterms:modified xsi:type="dcterms:W3CDTF">2021-11-08T10:44:45Z</dcterms:modified>
</cp:coreProperties>
</file>