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3634709-8\Desktop\Jefe Departamento Educación\"/>
    </mc:Choice>
  </mc:AlternateContent>
  <bookViews>
    <workbookView xWindow="0" yWindow="0" windowWidth="28800" windowHeight="13620" activeTab="3"/>
  </bookViews>
  <sheets>
    <sheet name="LITORAL  Cohorte 2023" sheetId="2" r:id="rId1"/>
    <sheet name="LITORAL  Cohorte 2025" sheetId="3" r:id="rId2"/>
    <sheet name="LT 2026" sheetId="1" r:id="rId3"/>
    <sheet name="LT 2026 borrador" sheetId="4" r:id="rId4"/>
  </sheets>
  <definedNames>
    <definedName name="_xlnm.Print_Area" localSheetId="2">'LT 2026'!$A$1:$AN$60</definedName>
    <definedName name="_xlnm.Print_Area" localSheetId="3">'LT 2026 borrador'!$A$1:$AN$51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50" i="4" l="1"/>
  <c r="AG50" i="4"/>
  <c r="Y50" i="4"/>
  <c r="U50" i="4"/>
  <c r="Q50" i="4"/>
  <c r="M50" i="4"/>
  <c r="I50" i="4"/>
  <c r="AK47" i="4"/>
  <c r="AG47" i="4"/>
  <c r="AC47" i="4"/>
  <c r="Y47" i="4"/>
  <c r="U47" i="4"/>
  <c r="Q47" i="4"/>
  <c r="M47" i="4"/>
  <c r="I47" i="4"/>
  <c r="AC44" i="4"/>
  <c r="Y44" i="4"/>
  <c r="U44" i="4"/>
  <c r="Q44" i="4"/>
  <c r="AK41" i="4"/>
  <c r="AG41" i="4"/>
  <c r="AC41" i="4"/>
  <c r="Y41" i="4"/>
  <c r="U41" i="4"/>
  <c r="Q41" i="4"/>
  <c r="AG38" i="4"/>
  <c r="AC38" i="4"/>
  <c r="Y38" i="4"/>
  <c r="U38" i="4"/>
  <c r="Q38" i="4"/>
  <c r="M38" i="4"/>
  <c r="I38" i="4"/>
  <c r="AK35" i="4"/>
  <c r="AG35" i="4"/>
  <c r="AC35" i="4"/>
  <c r="Y35" i="4"/>
  <c r="U35" i="4"/>
  <c r="Q35" i="4"/>
  <c r="M35" i="4"/>
  <c r="I35" i="4"/>
  <c r="AK32" i="4"/>
  <c r="AG32" i="4"/>
  <c r="AC32" i="4"/>
  <c r="Y32" i="4"/>
  <c r="U32" i="4"/>
  <c r="AG29" i="4"/>
  <c r="AC29" i="4"/>
  <c r="Y29" i="4"/>
  <c r="U29" i="4"/>
  <c r="Q29" i="4"/>
  <c r="M29" i="4"/>
  <c r="I29" i="4"/>
  <c r="AC26" i="4"/>
  <c r="Y26" i="4"/>
  <c r="Q26" i="4"/>
  <c r="M26" i="4"/>
  <c r="I26" i="4"/>
  <c r="AC23" i="4"/>
  <c r="U23" i="4"/>
  <c r="Q23" i="4"/>
  <c r="M23" i="4"/>
  <c r="I23" i="4"/>
  <c r="AK20" i="4"/>
  <c r="AG20" i="4"/>
  <c r="AC20" i="4"/>
  <c r="AK17" i="4"/>
  <c r="AG17" i="4"/>
  <c r="AC17" i="4"/>
  <c r="Y17" i="4"/>
  <c r="U17" i="4"/>
  <c r="Q17" i="4"/>
  <c r="M17" i="4"/>
  <c r="I17" i="4"/>
  <c r="AK14" i="4"/>
  <c r="AG14" i="4"/>
  <c r="AC14" i="4"/>
  <c r="Y14" i="4"/>
  <c r="U14" i="4"/>
  <c r="Q14" i="4"/>
  <c r="M14" i="4"/>
  <c r="I14" i="4"/>
  <c r="K11" i="4"/>
  <c r="O11" i="4" s="1"/>
  <c r="S11" i="4" s="1"/>
  <c r="W11" i="4" s="1"/>
  <c r="AA11" i="4" s="1"/>
  <c r="AE11" i="4" s="1"/>
  <c r="AI11" i="4" s="1"/>
  <c r="DO41" i="1"/>
  <c r="DO40" i="1"/>
  <c r="DO39" i="1"/>
  <c r="DO38" i="1"/>
  <c r="DO42" i="1" s="1"/>
  <c r="AG39" i="1" l="1"/>
  <c r="W54" i="3"/>
  <c r="R54" i="3"/>
  <c r="AF53" i="3"/>
  <c r="AE53" i="3"/>
  <c r="AB53" i="3"/>
  <c r="AA53" i="3"/>
  <c r="X53" i="3"/>
  <c r="W53" i="3"/>
  <c r="T53" i="3"/>
  <c r="S53" i="3"/>
  <c r="P53" i="3"/>
  <c r="O53" i="3"/>
  <c r="L53" i="3"/>
  <c r="K53" i="3"/>
  <c r="H53" i="3"/>
  <c r="G53" i="3"/>
  <c r="D53" i="3"/>
  <c r="C53" i="3"/>
  <c r="AF52" i="3"/>
  <c r="AF54" i="3" s="1"/>
  <c r="AE52" i="3"/>
  <c r="AB52" i="3"/>
  <c r="AB54" i="3" s="1"/>
  <c r="AA52" i="3"/>
  <c r="AA54" i="3" s="1"/>
  <c r="X52" i="3"/>
  <c r="X54" i="3" s="1"/>
  <c r="W52" i="3"/>
  <c r="T52" i="3"/>
  <c r="S52" i="3"/>
  <c r="P52" i="3"/>
  <c r="O52" i="3"/>
  <c r="L52" i="3"/>
  <c r="K52" i="3"/>
  <c r="H52" i="3"/>
  <c r="G52" i="3"/>
  <c r="D52" i="3"/>
  <c r="C52" i="3"/>
  <c r="T51" i="3"/>
  <c r="T54" i="3" s="1"/>
  <c r="S51" i="3"/>
  <c r="S54" i="3" s="1"/>
  <c r="P51" i="3"/>
  <c r="O51" i="3"/>
  <c r="L51" i="3"/>
  <c r="L54" i="3" s="1"/>
  <c r="K51" i="3"/>
  <c r="K54" i="3" s="1"/>
  <c r="H51" i="3"/>
  <c r="G51" i="3"/>
  <c r="G54" i="3" s="1"/>
  <c r="D51" i="3"/>
  <c r="D54" i="3" s="1"/>
  <c r="C51" i="3"/>
  <c r="AG44" i="3"/>
  <c r="AC44" i="3"/>
  <c r="Y44" i="3"/>
  <c r="U44" i="3"/>
  <c r="Q44" i="3"/>
  <c r="M44" i="3"/>
  <c r="AG41" i="3"/>
  <c r="AC41" i="3"/>
  <c r="Y41" i="3"/>
  <c r="U41" i="3"/>
  <c r="Q41" i="3"/>
  <c r="M41" i="3"/>
  <c r="I41" i="3"/>
  <c r="I53" i="3" s="1"/>
  <c r="E41" i="3"/>
  <c r="E53" i="3" s="1"/>
  <c r="AG38" i="3"/>
  <c r="AC38" i="3"/>
  <c r="Y38" i="3"/>
  <c r="U38" i="3"/>
  <c r="Q38" i="3"/>
  <c r="Q53" i="3" s="1"/>
  <c r="M38" i="3"/>
  <c r="AG35" i="3"/>
  <c r="AC35" i="3"/>
  <c r="Y35" i="3"/>
  <c r="M35" i="3"/>
  <c r="I35" i="3"/>
  <c r="E35" i="3"/>
  <c r="AG32" i="3"/>
  <c r="AC32" i="3"/>
  <c r="Y32" i="3"/>
  <c r="U32" i="3"/>
  <c r="Q32" i="3"/>
  <c r="M32" i="3"/>
  <c r="I32" i="3"/>
  <c r="E32" i="3"/>
  <c r="AG29" i="3"/>
  <c r="AG53" i="3" s="1"/>
  <c r="AC29" i="3"/>
  <c r="U29" i="3"/>
  <c r="U52" i="3" s="1"/>
  <c r="Q29" i="3"/>
  <c r="M29" i="3"/>
  <c r="I29" i="3"/>
  <c r="E29" i="3"/>
  <c r="AG26" i="3"/>
  <c r="Q26" i="3"/>
  <c r="I26" i="3"/>
  <c r="E26" i="3"/>
  <c r="AG23" i="3"/>
  <c r="AC23" i="3"/>
  <c r="Y23" i="3"/>
  <c r="U23" i="3"/>
  <c r="I23" i="3"/>
  <c r="I52" i="3" s="1"/>
  <c r="E23" i="3"/>
  <c r="AG20" i="3"/>
  <c r="AC20" i="3"/>
  <c r="Y20" i="3"/>
  <c r="U20" i="3"/>
  <c r="Q20" i="3"/>
  <c r="I20" i="3"/>
  <c r="E20" i="3"/>
  <c r="AG14" i="3"/>
  <c r="AC14" i="3"/>
  <c r="AC52" i="3" s="1"/>
  <c r="Y14" i="3"/>
  <c r="U14" i="3"/>
  <c r="Q14" i="3"/>
  <c r="M14" i="3"/>
  <c r="M52" i="3" s="1"/>
  <c r="I14" i="3"/>
  <c r="E14" i="3"/>
  <c r="AD54" i="2"/>
  <c r="U54" i="2"/>
  <c r="AI53" i="2"/>
  <c r="AH53" i="2"/>
  <c r="AE53" i="2"/>
  <c r="AE54" i="2" s="1"/>
  <c r="AD53" i="2"/>
  <c r="AA53" i="2"/>
  <c r="Z53" i="2"/>
  <c r="W53" i="2"/>
  <c r="V53" i="2"/>
  <c r="S53" i="2"/>
  <c r="R53" i="2"/>
  <c r="O53" i="2"/>
  <c r="N53" i="2"/>
  <c r="K53" i="2"/>
  <c r="J53" i="2"/>
  <c r="G53" i="2"/>
  <c r="F53" i="2"/>
  <c r="D53" i="2"/>
  <c r="AI52" i="2"/>
  <c r="AI54" i="2" s="1"/>
  <c r="AH52" i="2"/>
  <c r="AE52" i="2"/>
  <c r="AD52" i="2"/>
  <c r="AA52" i="2"/>
  <c r="AA54" i="2" s="1"/>
  <c r="Z52" i="2"/>
  <c r="W52" i="2"/>
  <c r="V52" i="2"/>
  <c r="T52" i="2"/>
  <c r="S52" i="2"/>
  <c r="R52" i="2"/>
  <c r="P52" i="2"/>
  <c r="O52" i="2"/>
  <c r="N52" i="2"/>
  <c r="K52" i="2"/>
  <c r="J52" i="2"/>
  <c r="G52" i="2"/>
  <c r="F52" i="2"/>
  <c r="B52" i="2"/>
  <c r="B54" i="2" s="1"/>
  <c r="W51" i="2"/>
  <c r="V51" i="2"/>
  <c r="S51" i="2"/>
  <c r="S54" i="2" s="1"/>
  <c r="R51" i="2"/>
  <c r="R54" i="2" s="1"/>
  <c r="O51" i="2"/>
  <c r="O54" i="2" s="1"/>
  <c r="N51" i="2"/>
  <c r="N54" i="2" s="1"/>
  <c r="K51" i="2"/>
  <c r="K54" i="2" s="1"/>
  <c r="J51" i="2"/>
  <c r="G51" i="2"/>
  <c r="G54" i="2" s="1"/>
  <c r="F51" i="2"/>
  <c r="F54" i="2" s="1"/>
  <c r="C51" i="2"/>
  <c r="C54" i="2" s="1"/>
  <c r="AJ44" i="2"/>
  <c r="AF44" i="2"/>
  <c r="AB44" i="2"/>
  <c r="X44" i="2"/>
  <c r="T44" i="2"/>
  <c r="P44" i="2"/>
  <c r="AJ41" i="2"/>
  <c r="AF41" i="2"/>
  <c r="AB41" i="2"/>
  <c r="X41" i="2"/>
  <c r="T41" i="2"/>
  <c r="P41" i="2"/>
  <c r="L41" i="2"/>
  <c r="L53" i="2" s="1"/>
  <c r="H41" i="2"/>
  <c r="H53" i="2" s="1"/>
  <c r="AJ38" i="2"/>
  <c r="AF38" i="2"/>
  <c r="AB38" i="2"/>
  <c r="X38" i="2"/>
  <c r="T38" i="2"/>
  <c r="AJ35" i="2"/>
  <c r="AF35" i="2"/>
  <c r="AB35" i="2"/>
  <c r="X35" i="2"/>
  <c r="P35" i="2"/>
  <c r="L35" i="2"/>
  <c r="H35" i="2"/>
  <c r="AJ32" i="2"/>
  <c r="AF32" i="2"/>
  <c r="AB32" i="2"/>
  <c r="T32" i="2"/>
  <c r="P32" i="2"/>
  <c r="L32" i="2"/>
  <c r="H32" i="2"/>
  <c r="AJ29" i="2"/>
  <c r="AF29" i="2"/>
  <c r="X29" i="2"/>
  <c r="X52" i="2" s="1"/>
  <c r="T29" i="2"/>
  <c r="P29" i="2"/>
  <c r="L29" i="2"/>
  <c r="H29" i="2"/>
  <c r="AJ26" i="2"/>
  <c r="T26" i="2"/>
  <c r="P26" i="2"/>
  <c r="L26" i="2"/>
  <c r="H26" i="2"/>
  <c r="AJ23" i="2"/>
  <c r="AJ52" i="2" s="1"/>
  <c r="AF23" i="2"/>
  <c r="AB23" i="2"/>
  <c r="X23" i="2"/>
  <c r="L23" i="2"/>
  <c r="H23" i="2"/>
  <c r="AJ20" i="2"/>
  <c r="AB20" i="2"/>
  <c r="X20" i="2"/>
  <c r="T20" i="2"/>
  <c r="L20" i="2"/>
  <c r="H20" i="2"/>
  <c r="D20" i="2"/>
  <c r="D52" i="2" s="1"/>
  <c r="D54" i="2" s="1"/>
  <c r="AJ17" i="2"/>
  <c r="AF17" i="2"/>
  <c r="AB17" i="2"/>
  <c r="X17" i="2"/>
  <c r="T17" i="2"/>
  <c r="P17" i="2"/>
  <c r="L17" i="2"/>
  <c r="H17" i="2"/>
  <c r="AJ14" i="2"/>
  <c r="AF14" i="2"/>
  <c r="AF52" i="2" s="1"/>
  <c r="AB14" i="2"/>
  <c r="AB52" i="2" s="1"/>
  <c r="X14" i="2"/>
  <c r="T14" i="2"/>
  <c r="P14" i="2"/>
  <c r="L14" i="2"/>
  <c r="H14" i="2"/>
  <c r="H52" i="2" s="1"/>
  <c r="W54" i="2" l="1"/>
  <c r="AE54" i="3"/>
  <c r="H51" i="2"/>
  <c r="M51" i="3"/>
  <c r="L51" i="2"/>
  <c r="L54" i="2" s="1"/>
  <c r="P53" i="2"/>
  <c r="X53" i="2"/>
  <c r="U51" i="3"/>
  <c r="Q51" i="3"/>
  <c r="Q54" i="3" s="1"/>
  <c r="M53" i="3"/>
  <c r="C54" i="3"/>
  <c r="T51" i="2"/>
  <c r="T54" i="2" s="1"/>
  <c r="J54" i="2"/>
  <c r="Q52" i="3"/>
  <c r="P51" i="2"/>
  <c r="AF53" i="2"/>
  <c r="AJ53" i="2"/>
  <c r="AJ54" i="2" s="1"/>
  <c r="T53" i="2"/>
  <c r="AH54" i="2"/>
  <c r="Y52" i="3"/>
  <c r="AC51" i="3"/>
  <c r="AC54" i="3" s="1"/>
  <c r="E51" i="3"/>
  <c r="AH51" i="3" s="1"/>
  <c r="Y53" i="3"/>
  <c r="H54" i="3"/>
  <c r="E52" i="3"/>
  <c r="AH52" i="3" s="1"/>
  <c r="U53" i="3"/>
  <c r="AC53" i="3"/>
  <c r="O54" i="3"/>
  <c r="I51" i="3"/>
  <c r="I54" i="3" s="1"/>
  <c r="L52" i="2"/>
  <c r="AK52" i="2" s="1"/>
  <c r="X51" i="2"/>
  <c r="X54" i="2" s="1"/>
  <c r="AB53" i="2"/>
  <c r="AG52" i="3"/>
  <c r="AG54" i="3" s="1"/>
  <c r="AF51" i="2"/>
  <c r="AF54" i="2" s="1"/>
  <c r="V54" i="2"/>
  <c r="Z54" i="2"/>
  <c r="P54" i="3"/>
  <c r="M54" i="3"/>
  <c r="U54" i="3"/>
  <c r="AH53" i="3"/>
  <c r="E54" i="3"/>
  <c r="AK53" i="2"/>
  <c r="AB54" i="2"/>
  <c r="AK51" i="2"/>
  <c r="H54" i="2"/>
  <c r="P54" i="2" l="1"/>
  <c r="Y54" i="3"/>
  <c r="AH54" i="3"/>
  <c r="AK54" i="2"/>
  <c r="AJ58" i="1" l="1"/>
  <c r="AI58" i="1"/>
  <c r="AF58" i="1"/>
  <c r="AE58" i="1"/>
  <c r="AB58" i="1"/>
  <c r="AA58" i="1"/>
  <c r="X58" i="1"/>
  <c r="W58" i="1"/>
  <c r="T58" i="1"/>
  <c r="S58" i="1"/>
  <c r="P58" i="1"/>
  <c r="O58" i="1"/>
  <c r="L58" i="1"/>
  <c r="K58" i="1"/>
  <c r="H58" i="1"/>
  <c r="G58" i="1"/>
  <c r="AJ57" i="1"/>
  <c r="AI57" i="1"/>
  <c r="AF57" i="1"/>
  <c r="AE57" i="1"/>
  <c r="AB57" i="1"/>
  <c r="AA57" i="1"/>
  <c r="AJ56" i="1"/>
  <c r="AI56" i="1"/>
  <c r="AF56" i="1"/>
  <c r="AE56" i="1"/>
  <c r="AB56" i="1"/>
  <c r="AA56" i="1"/>
  <c r="X56" i="1"/>
  <c r="W56" i="1"/>
  <c r="T56" i="1"/>
  <c r="S56" i="1"/>
  <c r="P56" i="1"/>
  <c r="O56" i="1"/>
  <c r="L56" i="1"/>
  <c r="K56" i="1"/>
  <c r="H56" i="1"/>
  <c r="G56" i="1"/>
  <c r="T55" i="1"/>
  <c r="S55" i="1"/>
  <c r="P55" i="1"/>
  <c r="O55" i="1"/>
  <c r="L55" i="1"/>
  <c r="K55" i="1"/>
  <c r="H55" i="1"/>
  <c r="G55" i="1"/>
  <c r="AJ54" i="1"/>
  <c r="AI54" i="1"/>
  <c r="AF54" i="1"/>
  <c r="AE54" i="1"/>
  <c r="AB54" i="1"/>
  <c r="AB59" i="1" s="1"/>
  <c r="AA54" i="1"/>
  <c r="X54" i="1"/>
  <c r="W54" i="1"/>
  <c r="W59" i="1" s="1"/>
  <c r="T54" i="1"/>
  <c r="S54" i="1"/>
  <c r="P54" i="1"/>
  <c r="O54" i="1"/>
  <c r="L54" i="1"/>
  <c r="K54" i="1"/>
  <c r="H54" i="1"/>
  <c r="H59" i="1" s="1"/>
  <c r="G54" i="1"/>
  <c r="G59" i="1" s="1"/>
  <c r="H60" i="1" s="1"/>
  <c r="AK51" i="1"/>
  <c r="AG51" i="1"/>
  <c r="Y51" i="1"/>
  <c r="U51" i="1"/>
  <c r="Q51" i="1"/>
  <c r="M51" i="1"/>
  <c r="I51" i="1"/>
  <c r="AK48" i="1"/>
  <c r="AG48" i="1"/>
  <c r="AC48" i="1"/>
  <c r="Y48" i="1"/>
  <c r="U48" i="1"/>
  <c r="Q48" i="1"/>
  <c r="Q56" i="1" s="1"/>
  <c r="M48" i="1"/>
  <c r="M56" i="1" s="1"/>
  <c r="I48" i="1"/>
  <c r="I56" i="1" s="1"/>
  <c r="AC45" i="1"/>
  <c r="Y45" i="1"/>
  <c r="Y56" i="1" s="1"/>
  <c r="U45" i="1"/>
  <c r="Q45" i="1"/>
  <c r="AK42" i="1"/>
  <c r="AG42" i="1"/>
  <c r="AC42" i="1"/>
  <c r="Y42" i="1"/>
  <c r="U42" i="1"/>
  <c r="Q42" i="1"/>
  <c r="AC39" i="1"/>
  <c r="Y39" i="1"/>
  <c r="U39" i="1"/>
  <c r="Q39" i="1"/>
  <c r="M39" i="1"/>
  <c r="I39" i="1"/>
  <c r="AK36" i="1"/>
  <c r="AG36" i="1"/>
  <c r="AC36" i="1"/>
  <c r="Y36" i="1"/>
  <c r="U36" i="1"/>
  <c r="Q36" i="1"/>
  <c r="M36" i="1"/>
  <c r="M55" i="1" s="1"/>
  <c r="I36" i="1"/>
  <c r="AK33" i="1"/>
  <c r="AK54" i="1" s="1"/>
  <c r="AG33" i="1"/>
  <c r="AC33" i="1"/>
  <c r="Y33" i="1"/>
  <c r="U33" i="1"/>
  <c r="AG30" i="1"/>
  <c r="AC30" i="1"/>
  <c r="Y30" i="1"/>
  <c r="U30" i="1"/>
  <c r="Q30" i="1"/>
  <c r="M30" i="1"/>
  <c r="I30" i="1"/>
  <c r="AC27" i="1"/>
  <c r="Y27" i="1"/>
  <c r="Q27" i="1"/>
  <c r="M27" i="1"/>
  <c r="I27" i="1"/>
  <c r="AC24" i="1"/>
  <c r="U24" i="1"/>
  <c r="Q24" i="1"/>
  <c r="M24" i="1"/>
  <c r="I24" i="1"/>
  <c r="AK21" i="1"/>
  <c r="AK57" i="1" s="1"/>
  <c r="AG21" i="1"/>
  <c r="AG57" i="1" s="1"/>
  <c r="AC21" i="1"/>
  <c r="AC57" i="1" s="1"/>
  <c r="AK17" i="1"/>
  <c r="AG17" i="1"/>
  <c r="AC17" i="1"/>
  <c r="Y17" i="1"/>
  <c r="U17" i="1"/>
  <c r="Q17" i="1"/>
  <c r="M17" i="1"/>
  <c r="I17" i="1"/>
  <c r="AK14" i="1"/>
  <c r="AK58" i="1" s="1"/>
  <c r="AG14" i="1"/>
  <c r="AG58" i="1" s="1"/>
  <c r="AC14" i="1"/>
  <c r="Y14" i="1"/>
  <c r="Y58" i="1" s="1"/>
  <c r="U14" i="1"/>
  <c r="U58" i="1" s="1"/>
  <c r="Q14" i="1"/>
  <c r="Q58" i="1" s="1"/>
  <c r="M14" i="1"/>
  <c r="M58" i="1" s="1"/>
  <c r="I14" i="1"/>
  <c r="I58" i="1" s="1"/>
  <c r="K11" i="1"/>
  <c r="O11" i="1" s="1"/>
  <c r="S11" i="1" s="1"/>
  <c r="W11" i="1" s="1"/>
  <c r="AA11" i="1" s="1"/>
  <c r="AE11" i="1" s="1"/>
  <c r="AI11" i="1" s="1"/>
  <c r="U55" i="1" l="1"/>
  <c r="AC58" i="1"/>
  <c r="U56" i="1"/>
  <c r="L59" i="1"/>
  <c r="AI59" i="1"/>
  <c r="AJ60" i="1" s="1"/>
  <c r="I55" i="1"/>
  <c r="AC54" i="1"/>
  <c r="AJ59" i="1"/>
  <c r="AC56" i="1"/>
  <c r="X59" i="1"/>
  <c r="X60" i="1" s="1"/>
  <c r="AG54" i="1"/>
  <c r="Q55" i="1"/>
  <c r="AA59" i="1"/>
  <c r="AA60" i="1" s="1"/>
  <c r="K59" i="1"/>
  <c r="L60" i="1" s="1"/>
  <c r="AE59" i="1"/>
  <c r="AE60" i="1" s="1"/>
  <c r="U54" i="1"/>
  <c r="U59" i="1" s="1"/>
  <c r="V60" i="1" s="1"/>
  <c r="AF59" i="1"/>
  <c r="M54" i="1"/>
  <c r="M59" i="1" s="1"/>
  <c r="N60" i="1" s="1"/>
  <c r="Q54" i="1"/>
  <c r="Y54" i="1"/>
  <c r="Y59" i="1" s="1"/>
  <c r="Z60" i="1" s="1"/>
  <c r="O59" i="1"/>
  <c r="AK56" i="1"/>
  <c r="AK59" i="1" s="1"/>
  <c r="S59" i="1"/>
  <c r="S60" i="1" s="1"/>
  <c r="AG56" i="1"/>
  <c r="AG59" i="1" s="1"/>
  <c r="AH60" i="1" s="1"/>
  <c r="T59" i="1"/>
  <c r="P59" i="1"/>
  <c r="I54" i="1"/>
  <c r="AL58" i="1"/>
  <c r="W60" i="1"/>
  <c r="AB60" i="1"/>
  <c r="I59" i="1" l="1"/>
  <c r="J60" i="1" s="1"/>
  <c r="K60" i="1"/>
  <c r="AF60" i="1"/>
  <c r="AL55" i="1"/>
  <c r="AL56" i="1"/>
  <c r="T60" i="1"/>
  <c r="AC59" i="1"/>
  <c r="AD60" i="1" s="1"/>
  <c r="Q59" i="1"/>
  <c r="R60" i="1" s="1"/>
  <c r="AL54" i="1"/>
  <c r="P60" i="1"/>
  <c r="AL59" i="1" l="1"/>
</calcChain>
</file>

<file path=xl/sharedStrings.xml><?xml version="1.0" encoding="utf-8"?>
<sst xmlns="http://schemas.openxmlformats.org/spreadsheetml/2006/main" count="651" uniqueCount="269">
  <si>
    <t xml:space="preserve">  Malla Curricular </t>
  </si>
  <si>
    <t>Formación Matriz</t>
  </si>
  <si>
    <r>
      <t xml:space="preserve">   LITORAL        </t>
    </r>
    <r>
      <rPr>
        <b/>
        <sz val="36"/>
        <rFont val="Arial"/>
        <family val="2"/>
      </rPr>
      <t xml:space="preserve">  cohorte          </t>
    </r>
    <r>
      <rPr>
        <b/>
        <sz val="28"/>
        <rFont val="Arial"/>
        <family val="2"/>
      </rPr>
      <t xml:space="preserve">          2 0 2 6</t>
    </r>
  </si>
  <si>
    <t>PRIMER AÑO POLITÉCNICO</t>
  </si>
  <si>
    <t>SEGUNDO AÑO POLITÉCNICO</t>
  </si>
  <si>
    <t>TERCER AÑO POLITÉCNICO</t>
  </si>
  <si>
    <t>CUARTO AÑO POLITÉCNICO</t>
  </si>
  <si>
    <t>PERÍODO DE RECLUTA</t>
  </si>
  <si>
    <t>PRIMER   SEMESTRE</t>
  </si>
  <si>
    <t>SEGUNDO SEMESTRE</t>
  </si>
  <si>
    <t>TERCER    SEMESTRE</t>
  </si>
  <si>
    <t>CUARTO SEMESTRE</t>
  </si>
  <si>
    <t>QUINTO  SEMESTRE</t>
  </si>
  <si>
    <t>SEXTO    SEMESTRE</t>
  </si>
  <si>
    <t>SÉPTIMO SEMESTRE</t>
  </si>
  <si>
    <t>OCTAVO SEMESTRE</t>
  </si>
  <si>
    <t xml:space="preserve">Semanas </t>
  </si>
  <si>
    <t xml:space="preserve"> Sem. de Clases</t>
  </si>
  <si>
    <t xml:space="preserve"> Sem. de Exámenes</t>
  </si>
  <si>
    <t>Sem.de Vacaciones</t>
  </si>
  <si>
    <t>Sem. Act. Contribuyentes a los Modelos de Formación Naval</t>
  </si>
  <si>
    <t>Inglés</t>
  </si>
  <si>
    <t>Educación Física I</t>
  </si>
  <si>
    <t>Educación Física II</t>
  </si>
  <si>
    <t>Educación Física III</t>
  </si>
  <si>
    <t>Educación Física IV</t>
  </si>
  <si>
    <t>Educación Física V</t>
  </si>
  <si>
    <t>Educación Física VI</t>
  </si>
  <si>
    <t>Educación Física VII</t>
  </si>
  <si>
    <t>Educación Física VIII</t>
  </si>
  <si>
    <t>Electivo I</t>
  </si>
  <si>
    <t>Electivo II</t>
  </si>
  <si>
    <t>Electivo III</t>
  </si>
  <si>
    <t>Filosofía, Ética y Moral (PHI)</t>
  </si>
  <si>
    <t>Psicología Aplicada al Mando</t>
  </si>
  <si>
    <t>Ética y Probidad Naval</t>
  </si>
  <si>
    <t>Lenguaje, Comunicación y Pensamiento Crítico (PHI)</t>
  </si>
  <si>
    <t xml:space="preserve">Filosofía, Ética y Moral II </t>
  </si>
  <si>
    <t>Derecho</t>
  </si>
  <si>
    <t>Derechos Humanos (Ed. Cívica)</t>
  </si>
  <si>
    <t>Geografía Marítima</t>
  </si>
  <si>
    <t>Historia de la Cultura (PHI)</t>
  </si>
  <si>
    <t>Chile: Historia y Soberanía</t>
  </si>
  <si>
    <t>Historia Naval Aplicada</t>
  </si>
  <si>
    <t>Análisis de la Realidad Nacional e Internacional</t>
  </si>
  <si>
    <t>Mando y Liderazgo I</t>
  </si>
  <si>
    <t>Mando y Liderazgo II</t>
  </si>
  <si>
    <t>Mando y Liderazgo Aplicado</t>
  </si>
  <si>
    <t>Introducción a las Matemáticas</t>
  </si>
  <si>
    <t>Matemáticas II LT</t>
  </si>
  <si>
    <t>Intereses Marítimos y M.A.A. I</t>
  </si>
  <si>
    <t>Intereses Marítimos
 y Desarrollo Sustentable</t>
  </si>
  <si>
    <t>Comunicaciones y Relaciones Públicas</t>
  </si>
  <si>
    <t>Metodologías y estrategias de aprendizaje</t>
  </si>
  <si>
    <t>Introducción a la Física</t>
  </si>
  <si>
    <t>Química y Mercancías Peligrosas</t>
  </si>
  <si>
    <t>Operaciones Marítimas I</t>
  </si>
  <si>
    <t>Policía Marítima I</t>
  </si>
  <si>
    <t>Policía Marítima II</t>
  </si>
  <si>
    <t>Armamento Policial</t>
  </si>
  <si>
    <t>Legistación 
 Marítima y Organización D.G.T.M.</t>
  </si>
  <si>
    <t>Sistema de Ingenaría LT</t>
  </si>
  <si>
    <t>Estabilidad y Estiba</t>
  </si>
  <si>
    <t xml:space="preserve">Fundamentos  Navales  </t>
  </si>
  <si>
    <t>Navegación Costera I</t>
  </si>
  <si>
    <t>Navegación Costera II</t>
  </si>
  <si>
    <t>Navegación Astronómica</t>
  </si>
  <si>
    <t>Náutica</t>
  </si>
  <si>
    <t>Formación Naval I</t>
  </si>
  <si>
    <t>Formación Naval II</t>
  </si>
  <si>
    <t xml:space="preserve">Formación Naval III </t>
  </si>
  <si>
    <t>Carga Horaria</t>
  </si>
  <si>
    <t>Semanal                       Total</t>
  </si>
  <si>
    <t>Semanal                  Total</t>
  </si>
  <si>
    <t>Semanal                 Total</t>
  </si>
  <si>
    <t>Semanal              Total</t>
  </si>
  <si>
    <t>Semanal               Total</t>
  </si>
  <si>
    <t>Semanal                   Total</t>
  </si>
  <si>
    <t>Total Horas</t>
  </si>
  <si>
    <t>FORM. HUMANISTA</t>
  </si>
  <si>
    <t>FORM. CIENTÍFICA</t>
  </si>
  <si>
    <t>FORMA. PROFESIONAL</t>
  </si>
  <si>
    <t>ELECTIVOS</t>
  </si>
  <si>
    <t>GENERALES</t>
  </si>
  <si>
    <t xml:space="preserve">       LITORAL                    ingreso                            2 0 2 3 </t>
  </si>
  <si>
    <t xml:space="preserve">  Ref.: Plan de Estudio D.E.A. ResOrd. N°  3752  / 12  /  22942 del 26 de Noviembre de 2021</t>
  </si>
  <si>
    <t>Sem. de Clases</t>
  </si>
  <si>
    <t>Sem. de Exámenes</t>
  </si>
  <si>
    <t>Sem.de Act. Militares e  Imprevistos</t>
  </si>
  <si>
    <t>1er año 2023</t>
  </si>
  <si>
    <t>2do año 2024</t>
  </si>
  <si>
    <t>3er año 2025</t>
  </si>
  <si>
    <t>4to año 2026</t>
  </si>
  <si>
    <t xml:space="preserve">Ed, Física </t>
  </si>
  <si>
    <t>Fundamentos Navales  (Rec)</t>
  </si>
  <si>
    <t>Psicología Aplicada 
al Mando</t>
  </si>
  <si>
    <t>Educación Cívica</t>
  </si>
  <si>
    <t>Filosofía, Ética y Moral</t>
  </si>
  <si>
    <t xml:space="preserve">Historia Naval Aplicada </t>
  </si>
  <si>
    <t>Análisis de la Realidad 
Nacional e Internacional</t>
  </si>
  <si>
    <t>Lengua Castellana</t>
  </si>
  <si>
    <t xml:space="preserve">Habilidades 
Lingüísticas </t>
  </si>
  <si>
    <t>Electrotecnia LT</t>
  </si>
  <si>
    <t>Matemáticas I</t>
  </si>
  <si>
    <t>Matemáticas III  LT</t>
  </si>
  <si>
    <t>Geografía  Marítima e Historia de la Cultura</t>
  </si>
  <si>
    <t xml:space="preserve">Química 
Aplicada  LT </t>
  </si>
  <si>
    <t>Chile: Historia 
y Soberanía</t>
  </si>
  <si>
    <t>Legistación 
 Marítima</t>
  </si>
  <si>
    <t>Administración del Cargo</t>
  </si>
  <si>
    <t>Herramientas Tecnológicas</t>
  </si>
  <si>
    <t>Física I</t>
  </si>
  <si>
    <t>Física II  LT</t>
  </si>
  <si>
    <t>Contabilidad y Finanzas</t>
  </si>
  <si>
    <t>Aplicaciones 
Computacionales</t>
  </si>
  <si>
    <t>Sistemas de Armas LT</t>
  </si>
  <si>
    <t>Introducción a
 la Economía</t>
  </si>
  <si>
    <t>Meteorología</t>
  </si>
  <si>
    <t xml:space="preserve">Estabilidad y Estiba </t>
  </si>
  <si>
    <t>Policía Marítima</t>
  </si>
  <si>
    <t>Operaciones 
 Marítimas I</t>
  </si>
  <si>
    <t xml:space="preserve">Náutica  </t>
  </si>
  <si>
    <t xml:space="preserve">Navegación Costera I   </t>
  </si>
  <si>
    <t>Navegación 
Costera II</t>
  </si>
  <si>
    <t>Sistemas de
 Ingeniería LT</t>
  </si>
  <si>
    <t>Formación Naval III</t>
  </si>
  <si>
    <t>A. FORM. BÁSICA</t>
  </si>
  <si>
    <t>A. FORM. TRANSVERSAL</t>
  </si>
  <si>
    <t>A. FORM ESPECÍFICA</t>
  </si>
  <si>
    <t xml:space="preserve">       LITORAL                    ingreso                            2 0 2 5</t>
  </si>
  <si>
    <t>1er año 2025</t>
  </si>
  <si>
    <t>2do año 2026</t>
  </si>
  <si>
    <t>3er año 2027</t>
  </si>
  <si>
    <t>4to año 2028</t>
  </si>
  <si>
    <t>Ed. Física I</t>
  </si>
  <si>
    <t>Ed. Física II</t>
  </si>
  <si>
    <t xml:space="preserve">Ed. Física III </t>
  </si>
  <si>
    <t>Ed. Física IV</t>
  </si>
  <si>
    <t>Ed. Física V</t>
  </si>
  <si>
    <t>Ed. Física VI</t>
  </si>
  <si>
    <t>Ed. Física VII</t>
  </si>
  <si>
    <t>Ed. Física VIII</t>
  </si>
  <si>
    <t>Escritura, Oralidad y Argumentación I</t>
  </si>
  <si>
    <t>Escritura, Oralidad y Argumentación II</t>
  </si>
  <si>
    <t xml:space="preserve">Legistación 
 Marítima </t>
  </si>
  <si>
    <t>Derecho Admin. E Integradidad Pub.</t>
  </si>
  <si>
    <t>Defensa personal I</t>
  </si>
  <si>
    <t>GUARDIAMARINAS LITORAL (DEA Ord. N° 3751/12/23167 Vrs. De fecha 7 dic. 2023)</t>
  </si>
  <si>
    <t>5TO. AÑO POLITÉCNICO</t>
  </si>
  <si>
    <t>ETAPA DE APLICACIÓN (1RA. ETAPA)</t>
  </si>
  <si>
    <t>VIAJE DE INSTRUCCIÓN           (2DA. ETAPA)</t>
  </si>
  <si>
    <t>MÓDULO 1</t>
  </si>
  <si>
    <t>MÓDULO 2</t>
  </si>
  <si>
    <t>MÓDULO 3</t>
  </si>
  <si>
    <t>MÓDULO 4</t>
  </si>
  <si>
    <t>Semanas de Clases</t>
  </si>
  <si>
    <t>Semanas de Exámenes</t>
  </si>
  <si>
    <t>SUBMÓDULO 1</t>
  </si>
  <si>
    <t>SUBMÓDULO 2</t>
  </si>
  <si>
    <t>SUBMÓDULO 3</t>
  </si>
  <si>
    <t>SUBMÓDULO 4</t>
  </si>
  <si>
    <t>SUBMÓDULO 5</t>
  </si>
  <si>
    <t>SUBMÓDULO 6</t>
  </si>
  <si>
    <t>SUBMÓDULO 7</t>
  </si>
  <si>
    <t>SUBMÓDULO 8</t>
  </si>
  <si>
    <t>SUBMÓDULO 9</t>
  </si>
  <si>
    <t>SUBMÓDULO 10</t>
  </si>
  <si>
    <t>SUBMÓDULO 11</t>
  </si>
  <si>
    <t>Semana de Clases 1</t>
  </si>
  <si>
    <t>Semana de Clases 2</t>
  </si>
  <si>
    <t>Semana de Clases 4</t>
  </si>
  <si>
    <t>Semana de exámenes 0</t>
  </si>
  <si>
    <t>Supervivencia en la Mar</t>
  </si>
  <si>
    <t>Curso de Incendio</t>
  </si>
  <si>
    <t>Curso de Primer Respondedor</t>
  </si>
  <si>
    <t>Control de Averías</t>
  </si>
  <si>
    <t>Salino (Ej. / LT.)</t>
  </si>
  <si>
    <t>Cargas Peligrosas                    (OMI 1.10)</t>
  </si>
  <si>
    <t>Inglés Marítimo</t>
  </si>
  <si>
    <t>Código I.S.P.S.                              (OMI 3.19 y 3.21)</t>
  </si>
  <si>
    <t>Curso de Tiro Policial</t>
  </si>
  <si>
    <t>Curso Operador de Policía Marítima</t>
  </si>
  <si>
    <t>Prevención de Riesgos y Protección del Medio Ambiente</t>
  </si>
  <si>
    <t>Talleres de Prevención Social</t>
  </si>
  <si>
    <t>Taller Consumo de Drogas</t>
  </si>
  <si>
    <t>Seguridad</t>
  </si>
  <si>
    <t>Atención a Público</t>
  </si>
  <si>
    <t>Rol del Oficial Litoral</t>
  </si>
  <si>
    <t>Básico de Seguridad en Faenas Portuarias</t>
  </si>
  <si>
    <t>Administración Naval</t>
  </si>
  <si>
    <t>Rol de Oficial de Cubierta (Ej./Ab./Lt.)</t>
  </si>
  <si>
    <t>Funcionamiento y Control de Recaudaciones</t>
  </si>
  <si>
    <t>Inteligencia</t>
  </si>
  <si>
    <t>Guerra Especial</t>
  </si>
  <si>
    <t>Guerra Especial     Semana Práctica</t>
  </si>
  <si>
    <t>Mantenimiento Naval</t>
  </si>
  <si>
    <t>Modalidad E-learning</t>
  </si>
  <si>
    <t>Rol del Oficial de División</t>
  </si>
  <si>
    <t>Meteorología Aplicada (Ej./Lt.)</t>
  </si>
  <si>
    <t>Área Formación</t>
  </si>
  <si>
    <t>Semanal</t>
  </si>
  <si>
    <t>Total</t>
  </si>
  <si>
    <t>TOTALES</t>
  </si>
  <si>
    <t>Transversal</t>
  </si>
  <si>
    <t>Básica (ciencias)</t>
  </si>
  <si>
    <t>Específica/ Disciplinar</t>
  </si>
  <si>
    <t>Prácticas</t>
  </si>
  <si>
    <t>Taller de Relaciones Públicas y Oratoria</t>
  </si>
  <si>
    <t>Taller CADMAS</t>
  </si>
  <si>
    <t>Procedimientos de Instrucción y Entrenamiento (MRO)</t>
  </si>
  <si>
    <t xml:space="preserve"> </t>
  </si>
  <si>
    <t>Seminario de Movilización Nacional</t>
  </si>
  <si>
    <t>Taller Milenial Toma de Decisiones</t>
  </si>
  <si>
    <t>Boot Camp</t>
  </si>
  <si>
    <t>MODULO 1</t>
  </si>
  <si>
    <t>MODULO 2</t>
  </si>
  <si>
    <t>MODULO 3</t>
  </si>
  <si>
    <t>MODULO 4</t>
  </si>
  <si>
    <t>Curso Primer respondedor</t>
  </si>
  <si>
    <t>Control de averías</t>
  </si>
  <si>
    <t>Taller consumo de drogas</t>
  </si>
  <si>
    <t>Guerra especial                                       semana práctica</t>
  </si>
  <si>
    <t>SUB MODULO 6 SEMANA DE CLASES 2</t>
  </si>
  <si>
    <t>SUB MODULO 7  SEMANA DE CLASES 1</t>
  </si>
  <si>
    <t>SUB MODULO 8 SEMANA DE CLASES 2</t>
  </si>
  <si>
    <t>SUB MODULO 9  SEMANA DE CLASES 1</t>
  </si>
  <si>
    <t>SUB MODULO 10  SEMANA DE CLASES 1</t>
  </si>
  <si>
    <t>SUB MODULO 11  SEMANA DE CLASES 4</t>
  </si>
  <si>
    <t>Mantenimiento naval</t>
  </si>
  <si>
    <t>Guerra especial Modalidad            E-Learning</t>
  </si>
  <si>
    <t>4 Semanas</t>
  </si>
  <si>
    <t>Cargas Peligrosas                                (OMI 1.10)</t>
  </si>
  <si>
    <t>PRIMER SEMESTRE</t>
  </si>
  <si>
    <t>Operaciones Marítimas II</t>
  </si>
  <si>
    <t>Operaciones Marítimas III</t>
  </si>
  <si>
    <t>4     1</t>
  </si>
  <si>
    <t>Intereses Marítimos II</t>
  </si>
  <si>
    <t>Intereses Marítimos III</t>
  </si>
  <si>
    <t>3     2</t>
  </si>
  <si>
    <t>Inspecciones Marítimas</t>
  </si>
  <si>
    <t>Fiscalización Pesquera, Protección del Medio Ambiente Acuático y Respuesta a la Contaminación</t>
  </si>
  <si>
    <t>2    3</t>
  </si>
  <si>
    <t>Inglés Marítimo II</t>
  </si>
  <si>
    <t>Inglés Marítimo III</t>
  </si>
  <si>
    <t>1    3</t>
  </si>
  <si>
    <t>Microeconomía</t>
  </si>
  <si>
    <t>Macroeconomía</t>
  </si>
  <si>
    <t>3    1</t>
  </si>
  <si>
    <t>Defensa Personal</t>
  </si>
  <si>
    <t>Policía Marítima III</t>
  </si>
  <si>
    <t>2    2</t>
  </si>
  <si>
    <t>Derecho LT II</t>
  </si>
  <si>
    <t>Derecho LT III</t>
  </si>
  <si>
    <t>3   2</t>
  </si>
  <si>
    <t>Evaluación de Proyectos de Defensa</t>
  </si>
  <si>
    <t>Ética  Profesional</t>
  </si>
  <si>
    <t>2   0</t>
  </si>
  <si>
    <t xml:space="preserve">Metodología de la Investigación </t>
  </si>
  <si>
    <t>2            3</t>
  </si>
  <si>
    <t>3             1</t>
  </si>
  <si>
    <t>3            1</t>
  </si>
  <si>
    <t xml:space="preserve"> 3           1 </t>
  </si>
  <si>
    <t xml:space="preserve">  3        2</t>
  </si>
  <si>
    <t>3           1</t>
  </si>
  <si>
    <t xml:space="preserve">  0         4</t>
  </si>
  <si>
    <t xml:space="preserve">  2        2</t>
  </si>
  <si>
    <t xml:space="preserve"> 2          0                              38</t>
  </si>
  <si>
    <t>2030 CURSO DE APLICACIÓN GUARDIAMARINAS LT</t>
  </si>
  <si>
    <t>6TO POLITÉCNICO 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</si>
</sst>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4"/>
      <name val="Arial"/>
      <family val="2"/>
    </font>
    <font>
      <b/>
      <sz val="28"/>
      <name val="Arial"/>
      <family val="2"/>
    </font>
    <font>
      <b/>
      <sz val="36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b/>
      <sz val="24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22"/>
      <name val="Arial"/>
      <family val="2"/>
    </font>
    <font>
      <b/>
      <sz val="20"/>
      <name val="Arial"/>
      <family val="2"/>
    </font>
    <font>
      <sz val="22"/>
      <name val="Arial"/>
      <family val="2"/>
    </font>
    <font>
      <sz val="12"/>
      <name val="Arial"/>
      <family val="2"/>
    </font>
    <font>
      <sz val="72"/>
      <name val="Arial"/>
      <family val="2"/>
    </font>
    <font>
      <sz val="28"/>
      <name val="Arial"/>
      <family val="2"/>
    </font>
    <font>
      <sz val="36"/>
      <name val="Arial"/>
      <family val="2"/>
    </font>
    <font>
      <b/>
      <sz val="22"/>
      <color rgb="FFFF0000"/>
      <name val="Arial"/>
      <family val="2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sz val="9"/>
      <color rgb="FF000000"/>
      <name val="Arial"/>
      <family val="2"/>
    </font>
    <font>
      <sz val="22"/>
      <color theme="1"/>
      <name val="Arial"/>
      <family val="2"/>
    </font>
    <font>
      <sz val="11"/>
      <color theme="1"/>
      <name val="Arial"/>
      <family val="2"/>
    </font>
    <font>
      <sz val="16"/>
      <color theme="1"/>
      <name val="Arial"/>
      <family val="2"/>
    </font>
    <font>
      <sz val="6"/>
      <color theme="1"/>
      <name val="Arial"/>
      <family val="2"/>
    </font>
    <font>
      <b/>
      <sz val="11"/>
      <color theme="1"/>
      <name val="Arial"/>
      <family val="2"/>
    </font>
    <font>
      <b/>
      <sz val="22"/>
      <color theme="1"/>
      <name val="Arial"/>
      <family val="2"/>
    </font>
    <font>
      <b/>
      <sz val="16"/>
      <color theme="1"/>
      <name val="Arial"/>
      <family val="2"/>
    </font>
    <font>
      <b/>
      <sz val="28"/>
      <color theme="1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BA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B0FBFF"/>
        <bgColor indexed="64"/>
      </patternFill>
    </fill>
    <fill>
      <patternFill patternType="solid">
        <fgColor rgb="FFC9FFFF"/>
        <bgColor indexed="64"/>
      </patternFill>
    </fill>
    <fill>
      <patternFill patternType="solid">
        <fgColor rgb="FF95C2F6"/>
        <bgColor indexed="64"/>
      </patternFill>
    </fill>
    <fill>
      <patternFill patternType="solid">
        <fgColor rgb="FFAFFFAF"/>
        <bgColor indexed="64"/>
      </patternFill>
    </fill>
    <fill>
      <patternFill patternType="solid">
        <fgColor rgb="FFFFFFB7"/>
        <bgColor indexed="64"/>
      </patternFill>
    </fill>
    <fill>
      <patternFill patternType="solid">
        <fgColor rgb="FFF4FABE"/>
        <bgColor indexed="64"/>
      </patternFill>
    </fill>
    <fill>
      <patternFill patternType="solid">
        <fgColor rgb="FFB6FFCB"/>
        <bgColor indexed="64"/>
      </patternFill>
    </fill>
    <fill>
      <patternFill patternType="solid">
        <fgColor rgb="FFAAF4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EECE1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8CCE4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BDEE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A9E6E9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35">
    <xf numFmtId="0" fontId="0" fillId="0" borderId="0" xfId="0"/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4" xfId="1" applyFont="1" applyBorder="1" applyAlignment="1">
      <alignment vertical="center" wrapText="1"/>
    </xf>
    <xf numFmtId="0" fontId="7" fillId="0" borderId="4" xfId="1" applyFont="1" applyBorder="1" applyAlignment="1">
      <alignment vertical="center" wrapText="1"/>
    </xf>
    <xf numFmtId="0" fontId="8" fillId="0" borderId="0" xfId="1" applyFont="1" applyAlignment="1">
      <alignment vertical="center"/>
    </xf>
    <xf numFmtId="0" fontId="8" fillId="0" borderId="5" xfId="1" applyFont="1" applyBorder="1" applyAlignment="1">
      <alignment vertical="center"/>
    </xf>
    <xf numFmtId="0" fontId="8" fillId="0" borderId="5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left" vertical="center" wrapText="1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horizontal="left" vertical="center" wrapText="1"/>
    </xf>
    <xf numFmtId="0" fontId="9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/>
    </xf>
    <xf numFmtId="0" fontId="6" fillId="0" borderId="7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3" borderId="0" xfId="1" applyFont="1" applyFill="1" applyAlignment="1">
      <alignment vertical="center"/>
    </xf>
    <xf numFmtId="0" fontId="6" fillId="3" borderId="0" xfId="1" applyFont="1" applyFill="1" applyAlignment="1">
      <alignment horizontal="center" vertical="center" wrapText="1"/>
    </xf>
    <xf numFmtId="0" fontId="6" fillId="3" borderId="7" xfId="1" applyFont="1" applyFill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left" vertical="center" wrapText="1"/>
    </xf>
    <xf numFmtId="0" fontId="2" fillId="0" borderId="0" xfId="1" applyFont="1" applyAlignment="1">
      <alignment vertical="center" wrapText="1"/>
    </xf>
    <xf numFmtId="0" fontId="7" fillId="0" borderId="0" xfId="1" applyFont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8" fillId="0" borderId="0" xfId="1" applyFont="1" applyAlignment="1">
      <alignment vertical="center" wrapText="1"/>
    </xf>
    <xf numFmtId="0" fontId="11" fillId="0" borderId="0" xfId="1" applyFont="1" applyAlignment="1">
      <alignment vertical="center" wrapText="1"/>
    </xf>
    <xf numFmtId="0" fontId="11" fillId="0" borderId="0" xfId="1" applyFont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left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11" xfId="1" applyFont="1" applyBorder="1" applyAlignment="1">
      <alignment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0" xfId="1" applyFont="1" applyAlignment="1">
      <alignment horizontal="left" vertical="center" wrapText="1"/>
    </xf>
    <xf numFmtId="0" fontId="10" fillId="0" borderId="0" xfId="1" applyFont="1" applyAlignment="1">
      <alignment vertical="center" wrapText="1"/>
    </xf>
    <xf numFmtId="0" fontId="10" fillId="0" borderId="13" xfId="1" applyFont="1" applyBorder="1" applyAlignment="1">
      <alignment vertical="center" wrapText="1"/>
    </xf>
    <xf numFmtId="0" fontId="12" fillId="0" borderId="0" xfId="1" applyFont="1" applyAlignment="1">
      <alignment horizontal="center" vertical="center" wrapText="1"/>
    </xf>
    <xf numFmtId="0" fontId="10" fillId="0" borderId="12" xfId="1" applyFont="1" applyBorder="1" applyAlignment="1">
      <alignment vertical="center" wrapText="1"/>
    </xf>
    <xf numFmtId="0" fontId="12" fillId="0" borderId="0" xfId="1" applyFont="1" applyAlignment="1">
      <alignment horizontal="center" wrapText="1"/>
    </xf>
    <xf numFmtId="0" fontId="10" fillId="0" borderId="0" xfId="1" applyFont="1" applyAlignment="1">
      <alignment horizontal="center" wrapText="1"/>
    </xf>
    <xf numFmtId="0" fontId="10" fillId="0" borderId="0" xfId="1" applyFont="1"/>
    <xf numFmtId="0" fontId="7" fillId="3" borderId="14" xfId="1" applyFont="1" applyFill="1" applyBorder="1" applyAlignment="1">
      <alignment vertical="center"/>
    </xf>
    <xf numFmtId="0" fontId="7" fillId="3" borderId="15" xfId="1" applyFont="1" applyFill="1" applyBorder="1" applyAlignment="1">
      <alignment horizontal="center" vertical="center"/>
    </xf>
    <xf numFmtId="0" fontId="7" fillId="3" borderId="16" xfId="1" applyFont="1" applyFill="1" applyBorder="1" applyAlignment="1">
      <alignment vertical="center"/>
    </xf>
    <xf numFmtId="0" fontId="2" fillId="3" borderId="0" xfId="1" applyFont="1" applyFill="1" applyAlignment="1">
      <alignment vertical="center" wrapText="1"/>
    </xf>
    <xf numFmtId="0" fontId="7" fillId="3" borderId="15" xfId="1" applyFont="1" applyFill="1" applyBorder="1" applyAlignment="1">
      <alignment vertical="center"/>
    </xf>
    <xf numFmtId="0" fontId="10" fillId="3" borderId="17" xfId="1" applyFont="1" applyFill="1" applyBorder="1" applyAlignment="1">
      <alignment horizontal="center" vertical="center" wrapText="1"/>
    </xf>
    <xf numFmtId="0" fontId="10" fillId="3" borderId="18" xfId="1" applyFont="1" applyFill="1" applyBorder="1" applyAlignment="1">
      <alignment horizontal="left" vertical="center" wrapText="1"/>
    </xf>
    <xf numFmtId="0" fontId="10" fillId="3" borderId="19" xfId="1" applyFont="1" applyFill="1" applyBorder="1" applyAlignment="1">
      <alignment horizontal="center" vertical="center" wrapText="1"/>
    </xf>
    <xf numFmtId="0" fontId="8" fillId="3" borderId="0" xfId="1" applyFont="1" applyFill="1" applyAlignment="1">
      <alignment vertical="center" wrapText="1"/>
    </xf>
    <xf numFmtId="0" fontId="10" fillId="0" borderId="0" xfId="1" applyFont="1" applyAlignment="1">
      <alignment horizontal="center" vertical="center"/>
    </xf>
    <xf numFmtId="0" fontId="10" fillId="4" borderId="10" xfId="1" applyFont="1" applyFill="1" applyBorder="1" applyAlignment="1">
      <alignment horizontal="center" vertical="center" wrapText="1"/>
    </xf>
    <xf numFmtId="0" fontId="10" fillId="4" borderId="11" xfId="1" applyFont="1" applyFill="1" applyBorder="1" applyAlignment="1">
      <alignment horizontal="left" vertical="center" wrapText="1"/>
    </xf>
    <xf numFmtId="0" fontId="10" fillId="4" borderId="11" xfId="1" applyFont="1" applyFill="1" applyBorder="1" applyAlignment="1">
      <alignment horizontal="center" vertical="center" wrapText="1"/>
    </xf>
    <xf numFmtId="0" fontId="10" fillId="4" borderId="12" xfId="1" applyFont="1" applyFill="1" applyBorder="1" applyAlignment="1">
      <alignment horizontal="center" vertical="center" wrapText="1"/>
    </xf>
    <xf numFmtId="0" fontId="10" fillId="3" borderId="0" xfId="1" applyFont="1" applyFill="1" applyAlignment="1">
      <alignment horizontal="left" vertical="center" wrapText="1"/>
    </xf>
    <xf numFmtId="0" fontId="10" fillId="3" borderId="0" xfId="1" applyFont="1" applyFill="1" applyAlignment="1">
      <alignment horizontal="center" vertical="center" wrapText="1"/>
    </xf>
    <xf numFmtId="0" fontId="10" fillId="3" borderId="0" xfId="1" applyFont="1" applyFill="1" applyAlignment="1">
      <alignment vertical="center"/>
    </xf>
    <xf numFmtId="0" fontId="10" fillId="3" borderId="0" xfId="1" applyFont="1" applyFill="1" applyAlignment="1">
      <alignment horizontal="center" vertical="center"/>
    </xf>
    <xf numFmtId="0" fontId="11" fillId="0" borderId="0" xfId="1" applyFont="1" applyAlignment="1">
      <alignment horizontal="left" vertical="center" wrapText="1"/>
    </xf>
    <xf numFmtId="0" fontId="7" fillId="0" borderId="0" xfId="1" applyFont="1" applyAlignment="1">
      <alignment horizontal="left" vertical="center" wrapText="1"/>
    </xf>
    <xf numFmtId="0" fontId="7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7" fillId="3" borderId="0" xfId="1" applyFont="1" applyFill="1" applyAlignment="1">
      <alignment vertical="center"/>
    </xf>
    <xf numFmtId="0" fontId="7" fillId="3" borderId="0" xfId="1" applyFont="1" applyFill="1" applyAlignment="1">
      <alignment horizontal="center" vertical="center" wrapText="1"/>
    </xf>
    <xf numFmtId="0" fontId="11" fillId="3" borderId="0" xfId="1" applyFont="1" applyFill="1" applyAlignment="1">
      <alignment vertical="center"/>
    </xf>
    <xf numFmtId="0" fontId="11" fillId="3" borderId="0" xfId="1" applyFont="1" applyFill="1" applyAlignment="1">
      <alignment horizontal="center" vertical="center" wrapText="1"/>
    </xf>
    <xf numFmtId="0" fontId="10" fillId="3" borderId="0" xfId="1" applyFont="1" applyFill="1"/>
    <xf numFmtId="0" fontId="10" fillId="5" borderId="17" xfId="1" applyFont="1" applyFill="1" applyBorder="1" applyAlignment="1">
      <alignment horizontal="center" vertical="center" wrapText="1"/>
    </xf>
    <xf numFmtId="0" fontId="10" fillId="5" borderId="18" xfId="1" applyFont="1" applyFill="1" applyBorder="1" applyAlignment="1">
      <alignment horizontal="left" vertical="center" wrapText="1"/>
    </xf>
    <xf numFmtId="0" fontId="10" fillId="5" borderId="18" xfId="1" applyFont="1" applyFill="1" applyBorder="1" applyAlignment="1">
      <alignment horizontal="center" vertical="center" wrapText="1"/>
    </xf>
    <xf numFmtId="0" fontId="10" fillId="5" borderId="19" xfId="1" applyFont="1" applyFill="1" applyBorder="1" applyAlignment="1">
      <alignment horizontal="center" vertical="center" wrapText="1"/>
    </xf>
    <xf numFmtId="0" fontId="10" fillId="6" borderId="10" xfId="1" applyFont="1" applyFill="1" applyBorder="1" applyAlignment="1">
      <alignment horizontal="center" vertical="center" wrapText="1"/>
    </xf>
    <xf numFmtId="0" fontId="10" fillId="6" borderId="11" xfId="1" applyFont="1" applyFill="1" applyBorder="1" applyAlignment="1">
      <alignment horizontal="left" vertical="center" wrapText="1"/>
    </xf>
    <xf numFmtId="0" fontId="10" fillId="6" borderId="11" xfId="1" applyFont="1" applyFill="1" applyBorder="1" applyAlignment="1">
      <alignment horizontal="center" vertical="center"/>
    </xf>
    <xf numFmtId="0" fontId="10" fillId="6" borderId="11" xfId="1" applyFont="1" applyFill="1" applyBorder="1" applyAlignment="1">
      <alignment horizontal="center" vertical="center" wrapText="1"/>
    </xf>
    <xf numFmtId="0" fontId="10" fillId="6" borderId="12" xfId="1" applyFont="1" applyFill="1" applyBorder="1" applyAlignment="1">
      <alignment horizontal="center" vertical="center"/>
    </xf>
    <xf numFmtId="0" fontId="10" fillId="7" borderId="10" xfId="1" applyFont="1" applyFill="1" applyBorder="1" applyAlignment="1">
      <alignment horizontal="center" vertical="center" wrapText="1"/>
    </xf>
    <xf numFmtId="0" fontId="10" fillId="7" borderId="11" xfId="1" applyFont="1" applyFill="1" applyBorder="1" applyAlignment="1">
      <alignment horizontal="left" vertical="center" wrapText="1"/>
    </xf>
    <xf numFmtId="0" fontId="10" fillId="7" borderId="12" xfId="1" applyFont="1" applyFill="1" applyBorder="1" applyAlignment="1">
      <alignment horizontal="center" vertical="center" wrapText="1"/>
    </xf>
    <xf numFmtId="0" fontId="13" fillId="3" borderId="0" xfId="1" applyFont="1" applyFill="1" applyAlignment="1">
      <alignment horizontal="center" vertical="center" wrapText="1"/>
    </xf>
    <xf numFmtId="0" fontId="13" fillId="3" borderId="0" xfId="1" applyFont="1" applyFill="1" applyAlignment="1">
      <alignment horizontal="left" vertical="center" wrapText="1"/>
    </xf>
    <xf numFmtId="0" fontId="10" fillId="3" borderId="0" xfId="1" applyFont="1" applyFill="1" applyAlignment="1">
      <alignment vertical="center" wrapText="1"/>
    </xf>
    <xf numFmtId="0" fontId="10" fillId="6" borderId="8" xfId="1" applyFont="1" applyFill="1" applyBorder="1" applyAlignment="1">
      <alignment vertical="center" wrapText="1"/>
    </xf>
    <xf numFmtId="0" fontId="10" fillId="6" borderId="4" xfId="1" applyFont="1" applyFill="1" applyBorder="1" applyAlignment="1">
      <alignment vertical="center" wrapText="1"/>
    </xf>
    <xf numFmtId="0" fontId="10" fillId="6" borderId="9" xfId="1" applyFont="1" applyFill="1" applyBorder="1" applyAlignment="1">
      <alignment vertical="center" wrapText="1"/>
    </xf>
    <xf numFmtId="0" fontId="10" fillId="6" borderId="12" xfId="1" applyFont="1" applyFill="1" applyBorder="1" applyAlignment="1">
      <alignment horizontal="center" vertical="center" wrapText="1"/>
    </xf>
    <xf numFmtId="0" fontId="12" fillId="3" borderId="0" xfId="1" applyFont="1" applyFill="1" applyAlignment="1">
      <alignment horizontal="center" vertical="center" wrapText="1"/>
    </xf>
    <xf numFmtId="0" fontId="12" fillId="3" borderId="0" xfId="1" applyFont="1" applyFill="1" applyAlignment="1">
      <alignment horizontal="left" vertical="center" wrapText="1"/>
    </xf>
    <xf numFmtId="0" fontId="10" fillId="0" borderId="0" xfId="1" applyFont="1" applyAlignment="1">
      <alignment horizontal="left" vertical="center"/>
    </xf>
    <xf numFmtId="0" fontId="10" fillId="0" borderId="21" xfId="1" applyFont="1" applyBorder="1" applyAlignment="1">
      <alignment vertical="center"/>
    </xf>
    <xf numFmtId="0" fontId="7" fillId="0" borderId="0" xfId="1" applyFont="1" applyAlignment="1">
      <alignment horizontal="left" vertical="center"/>
    </xf>
    <xf numFmtId="0" fontId="10" fillId="6" borderId="17" xfId="1" applyFont="1" applyFill="1" applyBorder="1" applyAlignment="1">
      <alignment horizontal="center" vertical="center" wrapText="1"/>
    </xf>
    <xf numFmtId="0" fontId="10" fillId="6" borderId="18" xfId="1" applyFont="1" applyFill="1" applyBorder="1" applyAlignment="1">
      <alignment horizontal="left" vertical="center" wrapText="1"/>
    </xf>
    <xf numFmtId="0" fontId="10" fillId="6" borderId="19" xfId="1" applyFont="1" applyFill="1" applyBorder="1" applyAlignment="1">
      <alignment horizontal="center" vertical="center" wrapText="1"/>
    </xf>
    <xf numFmtId="0" fontId="10" fillId="6" borderId="10" xfId="1" applyFont="1" applyFill="1" applyBorder="1" applyAlignment="1">
      <alignment horizontal="center" vertical="center"/>
    </xf>
    <xf numFmtId="0" fontId="10" fillId="6" borderId="11" xfId="1" applyFont="1" applyFill="1" applyBorder="1" applyAlignment="1">
      <alignment horizontal="left" vertical="center"/>
    </xf>
    <xf numFmtId="0" fontId="10" fillId="6" borderId="11" xfId="1" applyFont="1" applyFill="1" applyBorder="1" applyAlignment="1">
      <alignment vertical="center"/>
    </xf>
    <xf numFmtId="0" fontId="6" fillId="3" borderId="0" xfId="1" applyFont="1" applyFill="1" applyAlignment="1">
      <alignment horizontal="left" vertical="center" wrapText="1"/>
    </xf>
    <xf numFmtId="0" fontId="6" fillId="3" borderId="0" xfId="1" applyFont="1" applyFill="1" applyAlignment="1">
      <alignment horizontal="center" vertical="center"/>
    </xf>
    <xf numFmtId="0" fontId="6" fillId="2" borderId="23" xfId="1" applyFont="1" applyFill="1" applyBorder="1" applyAlignment="1">
      <alignment vertical="center" wrapText="1"/>
    </xf>
    <xf numFmtId="0" fontId="6" fillId="2" borderId="31" xfId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1" fillId="4" borderId="32" xfId="1" applyFont="1" applyFill="1" applyBorder="1" applyAlignment="1">
      <alignment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left" vertical="center" wrapText="1"/>
    </xf>
    <xf numFmtId="0" fontId="11" fillId="0" borderId="33" xfId="1" applyFont="1" applyBorder="1" applyAlignment="1">
      <alignment horizontal="center" vertical="center" wrapText="1"/>
    </xf>
    <xf numFmtId="0" fontId="11" fillId="0" borderId="34" xfId="1" applyFont="1" applyBorder="1" applyAlignment="1">
      <alignment horizontal="center" vertical="center" wrapText="1"/>
    </xf>
    <xf numFmtId="0" fontId="11" fillId="0" borderId="35" xfId="1" applyFont="1" applyBorder="1" applyAlignment="1">
      <alignment horizontal="center" vertical="center" wrapText="1"/>
    </xf>
    <xf numFmtId="0" fontId="11" fillId="0" borderId="34" xfId="1" applyFont="1" applyBorder="1" applyAlignment="1">
      <alignment horizontal="left" vertical="center" wrapText="1"/>
    </xf>
    <xf numFmtId="0" fontId="11" fillId="0" borderId="36" xfId="1" applyFont="1" applyBorder="1" applyAlignment="1">
      <alignment horizontal="center" vertical="center"/>
    </xf>
    <xf numFmtId="0" fontId="11" fillId="5" borderId="32" xfId="1" applyFont="1" applyFill="1" applyBorder="1" applyAlignment="1">
      <alignment vertical="center" wrapText="1"/>
    </xf>
    <xf numFmtId="0" fontId="11" fillId="0" borderId="37" xfId="1" applyFont="1" applyBorder="1" applyAlignment="1">
      <alignment horizontal="center" vertical="center" wrapText="1"/>
    </xf>
    <xf numFmtId="0" fontId="11" fillId="0" borderId="37" xfId="1" applyFont="1" applyBorder="1" applyAlignment="1">
      <alignment horizontal="left" vertical="center" wrapText="1"/>
    </xf>
    <xf numFmtId="0" fontId="11" fillId="0" borderId="32" xfId="1" applyFont="1" applyBorder="1" applyAlignment="1">
      <alignment horizontal="center" vertical="center"/>
    </xf>
    <xf numFmtId="0" fontId="11" fillId="8" borderId="32" xfId="1" applyFont="1" applyFill="1" applyBorder="1" applyAlignment="1">
      <alignment vertical="center" wrapText="1"/>
    </xf>
    <xf numFmtId="0" fontId="11" fillId="8" borderId="38" xfId="1" applyFont="1" applyFill="1" applyBorder="1" applyAlignment="1">
      <alignment vertical="center" wrapText="1"/>
    </xf>
    <xf numFmtId="0" fontId="11" fillId="0" borderId="4" xfId="1" applyFont="1" applyBorder="1" applyAlignment="1">
      <alignment horizontal="left" vertical="center" wrapText="1"/>
    </xf>
    <xf numFmtId="0" fontId="11" fillId="0" borderId="39" xfId="1" applyFont="1" applyBorder="1" applyAlignment="1">
      <alignment horizontal="center" vertical="center" wrapText="1"/>
    </xf>
    <xf numFmtId="0" fontId="11" fillId="0" borderId="40" xfId="1" applyFont="1" applyBorder="1" applyAlignment="1">
      <alignment horizontal="center" vertical="center" wrapText="1"/>
    </xf>
    <xf numFmtId="0" fontId="11" fillId="0" borderId="40" xfId="1" applyFont="1" applyBorder="1" applyAlignment="1">
      <alignment horizontal="left" vertical="center" wrapText="1"/>
    </xf>
    <xf numFmtId="0" fontId="11" fillId="0" borderId="38" xfId="1" applyFont="1" applyBorder="1" applyAlignment="1">
      <alignment vertical="center" wrapText="1"/>
    </xf>
    <xf numFmtId="0" fontId="11" fillId="3" borderId="41" xfId="1" applyFont="1" applyFill="1" applyBorder="1" applyAlignment="1">
      <alignment vertical="center" wrapText="1"/>
    </xf>
    <xf numFmtId="0" fontId="11" fillId="0" borderId="42" xfId="1" applyFont="1" applyBorder="1" applyAlignment="1">
      <alignment horizontal="center" vertical="center" wrapText="1"/>
    </xf>
    <xf numFmtId="0" fontId="11" fillId="0" borderId="42" xfId="1" applyFont="1" applyBorder="1" applyAlignment="1">
      <alignment horizontal="left" vertical="center" wrapText="1"/>
    </xf>
    <xf numFmtId="0" fontId="11" fillId="0" borderId="43" xfId="1" applyFont="1" applyBorder="1" applyAlignment="1">
      <alignment horizontal="center" vertical="center" wrapText="1"/>
    </xf>
    <xf numFmtId="0" fontId="11" fillId="0" borderId="44" xfId="1" applyFont="1" applyBorder="1" applyAlignment="1">
      <alignment horizontal="center" vertical="center" wrapText="1"/>
    </xf>
    <xf numFmtId="0" fontId="11" fillId="0" borderId="44" xfId="1" applyFont="1" applyBorder="1" applyAlignment="1">
      <alignment horizontal="left" vertical="center" wrapText="1"/>
    </xf>
    <xf numFmtId="0" fontId="11" fillId="0" borderId="41" xfId="1" applyFont="1" applyBorder="1" applyAlignment="1">
      <alignment horizontal="center" vertical="center" wrapText="1"/>
    </xf>
    <xf numFmtId="0" fontId="13" fillId="0" borderId="5" xfId="1" applyFont="1" applyBorder="1" applyAlignment="1">
      <alignment vertical="center"/>
    </xf>
    <xf numFmtId="0" fontId="14" fillId="0" borderId="5" xfId="1" applyFont="1" applyBorder="1" applyAlignment="1">
      <alignment vertical="center"/>
    </xf>
    <xf numFmtId="0" fontId="13" fillId="0" borderId="5" xfId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0" fontId="13" fillId="0" borderId="0" xfId="1" applyFont="1" applyAlignment="1">
      <alignment horizontal="center" vertical="center"/>
    </xf>
    <xf numFmtId="0" fontId="13" fillId="0" borderId="0" xfId="1" applyFont="1" applyAlignment="1">
      <alignment horizontal="left" vertical="center"/>
    </xf>
    <xf numFmtId="0" fontId="15" fillId="0" borderId="0" xfId="1" applyFont="1" applyAlignment="1">
      <alignment vertical="center"/>
    </xf>
    <xf numFmtId="0" fontId="15" fillId="0" borderId="0" xfId="1" applyFont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left"/>
    </xf>
    <xf numFmtId="0" fontId="16" fillId="0" borderId="0" xfId="0" applyFont="1"/>
    <xf numFmtId="0" fontId="11" fillId="0" borderId="0" xfId="0" applyFont="1"/>
    <xf numFmtId="0" fontId="13" fillId="0" borderId="5" xfId="0" applyFont="1" applyBorder="1"/>
    <xf numFmtId="0" fontId="13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8" fillId="0" borderId="0" xfId="0" applyFont="1"/>
    <xf numFmtId="0" fontId="8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" fillId="0" borderId="0" xfId="0" applyFont="1"/>
    <xf numFmtId="0" fontId="13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0" xfId="0" applyFont="1" applyFill="1"/>
    <xf numFmtId="0" fontId="9" fillId="9" borderId="10" xfId="0" applyFont="1" applyFill="1" applyBorder="1" applyAlignment="1">
      <alignment horizontal="center" vertical="center" wrapText="1"/>
    </xf>
    <xf numFmtId="0" fontId="9" fillId="9" borderId="11" xfId="0" applyFont="1" applyFill="1" applyBorder="1" applyAlignment="1">
      <alignment horizontal="left" vertical="center" wrapText="1"/>
    </xf>
    <xf numFmtId="0" fontId="9" fillId="9" borderId="11" xfId="0" applyFont="1" applyFill="1" applyBorder="1" applyAlignment="1">
      <alignment vertical="center" wrapText="1"/>
    </xf>
    <xf numFmtId="0" fontId="9" fillId="9" borderId="11" xfId="0" applyFont="1" applyFill="1" applyBorder="1" applyAlignment="1">
      <alignment horizontal="center" vertical="center" wrapText="1"/>
    </xf>
    <xf numFmtId="0" fontId="9" fillId="9" borderId="12" xfId="0" applyFont="1" applyFill="1" applyBorder="1" applyAlignment="1">
      <alignment horizontal="center" vertical="center" wrapText="1"/>
    </xf>
    <xf numFmtId="0" fontId="1" fillId="3" borderId="0" xfId="0" applyFont="1" applyFill="1"/>
    <xf numFmtId="0" fontId="13" fillId="3" borderId="0" xfId="0" applyFont="1" applyFill="1"/>
    <xf numFmtId="0" fontId="9" fillId="3" borderId="0" xfId="0" applyFont="1" applyFill="1" applyAlignment="1">
      <alignment horizontal="left" vertical="center" wrapText="1"/>
    </xf>
    <xf numFmtId="0" fontId="13" fillId="3" borderId="0" xfId="0" applyFont="1" applyFill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9" fillId="10" borderId="10" xfId="0" applyFont="1" applyFill="1" applyBorder="1" applyAlignment="1">
      <alignment horizontal="center" vertical="center" wrapText="1"/>
    </xf>
    <xf numFmtId="0" fontId="9" fillId="10" borderId="11" xfId="0" applyFont="1" applyFill="1" applyBorder="1" applyAlignment="1">
      <alignment horizontal="left" vertical="center" wrapText="1"/>
    </xf>
    <xf numFmtId="0" fontId="9" fillId="10" borderId="11" xfId="0" applyFont="1" applyFill="1" applyBorder="1" applyAlignment="1">
      <alignment vertical="center" wrapText="1"/>
    </xf>
    <xf numFmtId="0" fontId="9" fillId="10" borderId="11" xfId="0" applyFont="1" applyFill="1" applyBorder="1" applyAlignment="1">
      <alignment horizontal="center" vertical="center" wrapText="1"/>
    </xf>
    <xf numFmtId="0" fontId="9" fillId="10" borderId="1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10" borderId="12" xfId="0" applyFont="1" applyFill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7" borderId="10" xfId="0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left" vertical="center" wrapText="1"/>
    </xf>
    <xf numFmtId="0" fontId="9" fillId="7" borderId="12" xfId="0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vertical="center" wrapText="1"/>
    </xf>
    <xf numFmtId="0" fontId="9" fillId="7" borderId="11" xfId="0" applyFont="1" applyFill="1" applyBorder="1" applyAlignment="1">
      <alignment horizontal="center" vertical="center" wrapText="1"/>
    </xf>
    <xf numFmtId="0" fontId="9" fillId="7" borderId="10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left" vertical="center"/>
    </xf>
    <xf numFmtId="0" fontId="9" fillId="7" borderId="12" xfId="0" applyFont="1" applyFill="1" applyBorder="1" applyAlignment="1">
      <alignment horizontal="center" vertical="center"/>
    </xf>
    <xf numFmtId="0" fontId="0" fillId="3" borderId="0" xfId="0" applyFill="1"/>
    <xf numFmtId="0" fontId="0" fillId="0" borderId="0" xfId="0" applyAlignment="1">
      <alignment horizontal="left"/>
    </xf>
    <xf numFmtId="0" fontId="9" fillId="2" borderId="23" xfId="0" applyFont="1" applyFill="1" applyBorder="1" applyAlignment="1">
      <alignment vertical="center" wrapText="1"/>
    </xf>
    <xf numFmtId="0" fontId="9" fillId="2" borderId="2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11" borderId="32" xfId="0" applyFont="1" applyFill="1" applyBorder="1" applyAlignment="1">
      <alignment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0" xfId="0" applyFont="1"/>
    <xf numFmtId="0" fontId="6" fillId="12" borderId="32" xfId="0" applyFont="1" applyFill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6" fillId="13" borderId="32" xfId="0" applyFont="1" applyFill="1" applyBorder="1" applyAlignment="1">
      <alignment vertical="center" wrapText="1"/>
    </xf>
    <xf numFmtId="0" fontId="9" fillId="0" borderId="48" xfId="0" applyFont="1" applyBorder="1" applyAlignment="1">
      <alignment horizontal="center" vertical="center" wrapText="1"/>
    </xf>
    <xf numFmtId="0" fontId="9" fillId="0" borderId="41" xfId="0" applyFont="1" applyBorder="1" applyAlignment="1">
      <alignment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left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11" fillId="3" borderId="4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right" vertical="top"/>
    </xf>
    <xf numFmtId="0" fontId="5" fillId="0" borderId="11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1" xfId="0" applyFont="1" applyBorder="1" applyAlignment="1">
      <alignment vertical="top" wrapText="1"/>
    </xf>
    <xf numFmtId="0" fontId="6" fillId="0" borderId="11" xfId="0" applyFont="1" applyBorder="1" applyAlignment="1">
      <alignment vertical="top"/>
    </xf>
    <xf numFmtId="0" fontId="5" fillId="0" borderId="0" xfId="0" applyFont="1" applyAlignment="1">
      <alignment vertical="center"/>
    </xf>
    <xf numFmtId="0" fontId="18" fillId="0" borderId="0" xfId="0" applyFont="1"/>
    <xf numFmtId="0" fontId="6" fillId="0" borderId="0" xfId="0" applyFont="1" applyAlignment="1">
      <alignment vertical="center"/>
    </xf>
    <xf numFmtId="0" fontId="9" fillId="12" borderId="10" xfId="0" applyFont="1" applyFill="1" applyBorder="1" applyAlignment="1">
      <alignment horizontal="center" vertical="center" wrapText="1"/>
    </xf>
    <xf numFmtId="0" fontId="9" fillId="12" borderId="11" xfId="0" applyFont="1" applyFill="1" applyBorder="1" applyAlignment="1">
      <alignment horizontal="left" vertical="center" wrapText="1"/>
    </xf>
    <xf numFmtId="0" fontId="9" fillId="12" borderId="11" xfId="0" applyFont="1" applyFill="1" applyBorder="1" applyAlignment="1">
      <alignment vertical="center" wrapText="1"/>
    </xf>
    <xf numFmtId="0" fontId="9" fillId="12" borderId="11" xfId="0" applyFont="1" applyFill="1" applyBorder="1" applyAlignment="1">
      <alignment horizontal="center" vertical="center" wrapText="1"/>
    </xf>
    <xf numFmtId="0" fontId="9" fillId="12" borderId="12" xfId="0" applyFont="1" applyFill="1" applyBorder="1" applyAlignment="1">
      <alignment horizontal="center" vertical="center" wrapText="1"/>
    </xf>
    <xf numFmtId="0" fontId="5" fillId="3" borderId="0" xfId="1" applyFont="1" applyFill="1"/>
    <xf numFmtId="0" fontId="5" fillId="0" borderId="0" xfId="1" applyFont="1" applyAlignment="1">
      <alignment horizontal="center" vertical="center" wrapText="1"/>
    </xf>
    <xf numFmtId="0" fontId="6" fillId="12" borderId="10" xfId="1" applyFont="1" applyFill="1" applyBorder="1" applyAlignment="1">
      <alignment horizontal="center" vertical="center" wrapText="1"/>
    </xf>
    <xf numFmtId="0" fontId="6" fillId="12" borderId="11" xfId="1" applyFont="1" applyFill="1" applyBorder="1" applyAlignment="1">
      <alignment horizontal="left" vertical="center" wrapText="1"/>
    </xf>
    <xf numFmtId="0" fontId="6" fillId="12" borderId="12" xfId="1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/>
    </xf>
    <xf numFmtId="0" fontId="9" fillId="2" borderId="49" xfId="0" applyFont="1" applyFill="1" applyBorder="1" applyAlignment="1">
      <alignment vertical="center" wrapText="1"/>
    </xf>
    <xf numFmtId="0" fontId="6" fillId="11" borderId="50" xfId="0" applyFont="1" applyFill="1" applyBorder="1" applyAlignment="1">
      <alignment vertical="center" wrapText="1"/>
    </xf>
    <xf numFmtId="0" fontId="6" fillId="12" borderId="50" xfId="0" applyFont="1" applyFill="1" applyBorder="1" applyAlignment="1">
      <alignment vertical="center" wrapText="1"/>
    </xf>
    <xf numFmtId="0" fontId="6" fillId="13" borderId="50" xfId="0" applyFont="1" applyFill="1" applyBorder="1" applyAlignment="1">
      <alignment vertical="center" wrapText="1"/>
    </xf>
    <xf numFmtId="0" fontId="9" fillId="0" borderId="51" xfId="0" applyFont="1" applyBorder="1" applyAlignment="1">
      <alignment vertical="center" wrapText="1"/>
    </xf>
    <xf numFmtId="0" fontId="10" fillId="3" borderId="0" xfId="1" applyFont="1" applyFill="1" applyAlignment="1">
      <alignment horizontal="center" vertical="center" wrapText="1"/>
    </xf>
    <xf numFmtId="0" fontId="20" fillId="0" borderId="0" xfId="0" applyFont="1" applyFill="1" applyBorder="1"/>
    <xf numFmtId="0" fontId="20" fillId="16" borderId="0" xfId="0" applyFont="1" applyFill="1" applyBorder="1"/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 wrapText="1"/>
    </xf>
    <xf numFmtId="0" fontId="23" fillId="0" borderId="0" xfId="0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/>
    </xf>
    <xf numFmtId="0" fontId="20" fillId="0" borderId="0" xfId="0" applyFont="1" applyFill="1" applyBorder="1" applyAlignment="1">
      <alignment wrapText="1"/>
    </xf>
    <xf numFmtId="0" fontId="20" fillId="0" borderId="7" xfId="0" applyFont="1" applyFill="1" applyBorder="1" applyAlignment="1">
      <alignment horizontal="center" wrapText="1"/>
    </xf>
    <xf numFmtId="0" fontId="20" fillId="0" borderId="52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23" fillId="16" borderId="0" xfId="0" applyFont="1" applyFill="1" applyBorder="1" applyAlignment="1">
      <alignment horizontal="center" vertical="center"/>
    </xf>
    <xf numFmtId="0" fontId="24" fillId="0" borderId="0" xfId="0" applyFont="1" applyFill="1" applyBorder="1"/>
    <xf numFmtId="0" fontId="24" fillId="0" borderId="0" xfId="0" applyFont="1" applyFill="1" applyBorder="1" applyAlignment="1">
      <alignment horizontal="left"/>
    </xf>
    <xf numFmtId="0" fontId="20" fillId="0" borderId="0" xfId="0" applyFont="1" applyFill="1" applyBorder="1" applyAlignment="1">
      <alignment horizontal="center" vertical="top" wrapText="1"/>
    </xf>
    <xf numFmtId="0" fontId="20" fillId="17" borderId="10" xfId="0" applyFont="1" applyFill="1" applyBorder="1" applyAlignment="1">
      <alignment horizontal="center"/>
    </xf>
    <xf numFmtId="0" fontId="20" fillId="17" borderId="11" xfId="0" applyFont="1" applyFill="1" applyBorder="1" applyAlignment="1">
      <alignment horizontal="center"/>
    </xf>
    <xf numFmtId="0" fontId="20" fillId="17" borderId="12" xfId="0" applyFont="1" applyFill="1" applyBorder="1" applyAlignment="1">
      <alignment horizontal="center"/>
    </xf>
    <xf numFmtId="0" fontId="20" fillId="15" borderId="10" xfId="0" applyFont="1" applyFill="1" applyBorder="1" applyAlignment="1">
      <alignment horizontal="center"/>
    </xf>
    <xf numFmtId="0" fontId="20" fillId="15" borderId="11" xfId="0" applyFont="1" applyFill="1" applyBorder="1" applyAlignment="1">
      <alignment horizontal="center"/>
    </xf>
    <xf numFmtId="0" fontId="20" fillId="15" borderId="12" xfId="0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/>
    </xf>
    <xf numFmtId="0" fontId="20" fillId="0" borderId="11" xfId="0" applyFont="1" applyFill="1" applyBorder="1" applyAlignment="1">
      <alignment horizontal="center"/>
    </xf>
    <xf numFmtId="0" fontId="20" fillId="0" borderId="12" xfId="0" applyFont="1" applyFill="1" applyBorder="1" applyAlignment="1">
      <alignment horizontal="center"/>
    </xf>
    <xf numFmtId="0" fontId="23" fillId="15" borderId="7" xfId="0" applyFont="1" applyFill="1" applyBorder="1" applyAlignment="1">
      <alignment vertical="center" wrapText="1"/>
    </xf>
    <xf numFmtId="0" fontId="23" fillId="15" borderId="7" xfId="0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left"/>
    </xf>
    <xf numFmtId="0" fontId="20" fillId="0" borderId="1" xfId="0" applyFont="1" applyFill="1" applyBorder="1" applyAlignment="1">
      <alignment horizontal="center"/>
    </xf>
    <xf numFmtId="0" fontId="20" fillId="0" borderId="2" xfId="0" applyFont="1" applyFill="1" applyBorder="1" applyAlignment="1">
      <alignment horizontal="center"/>
    </xf>
    <xf numFmtId="0" fontId="20" fillId="0" borderId="3" xfId="0" applyFont="1" applyFill="1" applyBorder="1" applyAlignment="1">
      <alignment horizontal="center"/>
    </xf>
    <xf numFmtId="0" fontId="22" fillId="0" borderId="7" xfId="0" applyFont="1" applyFill="1" applyBorder="1" applyAlignment="1">
      <alignment horizontal="center"/>
    </xf>
    <xf numFmtId="0" fontId="20" fillId="15" borderId="7" xfId="0" applyFont="1" applyFill="1" applyBorder="1"/>
    <xf numFmtId="0" fontId="20" fillId="17" borderId="7" xfId="0" applyFont="1" applyFill="1" applyBorder="1" applyAlignment="1">
      <alignment wrapText="1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left" vertical="center"/>
    </xf>
    <xf numFmtId="0" fontId="26" fillId="0" borderId="0" xfId="0" applyFont="1"/>
    <xf numFmtId="0" fontId="25" fillId="0" borderId="0" xfId="0" applyFont="1"/>
    <xf numFmtId="0" fontId="10" fillId="3" borderId="10" xfId="1" applyFont="1" applyFill="1" applyBorder="1" applyAlignment="1">
      <alignment horizontal="center" vertical="center" wrapText="1"/>
    </xf>
    <xf numFmtId="0" fontId="10" fillId="3" borderId="11" xfId="1" applyFont="1" applyFill="1" applyBorder="1" applyAlignment="1">
      <alignment horizontal="left" vertical="center" wrapText="1"/>
    </xf>
    <xf numFmtId="0" fontId="10" fillId="3" borderId="12" xfId="1" applyFont="1" applyFill="1" applyBorder="1" applyAlignment="1">
      <alignment horizontal="center" vertical="center" wrapText="1"/>
    </xf>
    <xf numFmtId="0" fontId="7" fillId="3" borderId="8" xfId="1" applyFont="1" applyFill="1" applyBorder="1" applyAlignment="1">
      <alignment vertical="center"/>
    </xf>
    <xf numFmtId="0" fontId="7" fillId="3" borderId="4" xfId="1" applyFont="1" applyFill="1" applyBorder="1" applyAlignment="1">
      <alignment horizontal="center" vertical="center"/>
    </xf>
    <xf numFmtId="0" fontId="7" fillId="3" borderId="9" xfId="1" applyFont="1" applyFill="1" applyBorder="1" applyAlignment="1">
      <alignment vertical="center"/>
    </xf>
    <xf numFmtId="0" fontId="7" fillId="3" borderId="4" xfId="1" applyFont="1" applyFill="1" applyBorder="1" applyAlignment="1">
      <alignment vertical="center"/>
    </xf>
    <xf numFmtId="0" fontId="0" fillId="0" borderId="0" xfId="0" applyBorder="1"/>
    <xf numFmtId="0" fontId="11" fillId="3" borderId="13" xfId="1" applyFont="1" applyFill="1" applyBorder="1" applyAlignment="1">
      <alignment vertical="center"/>
    </xf>
    <xf numFmtId="0" fontId="7" fillId="0" borderId="13" xfId="1" applyFont="1" applyBorder="1" applyAlignment="1">
      <alignment vertical="center"/>
    </xf>
    <xf numFmtId="0" fontId="26" fillId="0" borderId="0" xfId="0" applyFont="1" applyBorder="1"/>
    <xf numFmtId="0" fontId="9" fillId="3" borderId="0" xfId="1" applyFont="1" applyFill="1" applyBorder="1" applyAlignment="1">
      <alignment vertical="center" wrapText="1"/>
    </xf>
    <xf numFmtId="0" fontId="6" fillId="3" borderId="7" xfId="1" applyFont="1" applyFill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0" fontId="25" fillId="3" borderId="0" xfId="0" applyFont="1" applyFill="1" applyBorder="1" applyAlignment="1">
      <alignment vertical="center" wrapText="1"/>
    </xf>
    <xf numFmtId="0" fontId="8" fillId="0" borderId="0" xfId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6" fillId="3" borderId="0" xfId="1" applyFont="1" applyFill="1" applyBorder="1" applyAlignment="1">
      <alignment vertical="center"/>
    </xf>
    <xf numFmtId="0" fontId="27" fillId="0" borderId="55" xfId="0" applyFont="1" applyBorder="1" applyAlignment="1">
      <alignment vertical="center" wrapText="1"/>
    </xf>
    <xf numFmtId="0" fontId="27" fillId="0" borderId="56" xfId="0" applyFont="1" applyBorder="1" applyAlignment="1">
      <alignment horizontal="center" vertical="center" wrapText="1"/>
    </xf>
    <xf numFmtId="0" fontId="27" fillId="0" borderId="57" xfId="0" applyFont="1" applyBorder="1" applyAlignment="1">
      <alignment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58" xfId="0" applyFont="1" applyBorder="1" applyAlignment="1">
      <alignment horizontal="center" vertical="center" wrapText="1"/>
    </xf>
    <xf numFmtId="0" fontId="29" fillId="0" borderId="0" xfId="0" applyFont="1"/>
    <xf numFmtId="0" fontId="30" fillId="19" borderId="11" xfId="0" applyFont="1" applyFill="1" applyBorder="1" applyAlignment="1">
      <alignment horizontal="center" vertical="center"/>
    </xf>
    <xf numFmtId="0" fontId="30" fillId="19" borderId="12" xfId="0" applyFont="1" applyFill="1" applyBorder="1" applyAlignment="1">
      <alignment horizontal="center" vertical="center"/>
    </xf>
    <xf numFmtId="0" fontId="30" fillId="20" borderId="10" xfId="0" applyFont="1" applyFill="1" applyBorder="1" applyAlignment="1">
      <alignment horizontal="center" vertical="center"/>
    </xf>
    <xf numFmtId="0" fontId="30" fillId="20" borderId="11" xfId="0" applyFont="1" applyFill="1" applyBorder="1" applyAlignment="1">
      <alignment horizontal="center" vertical="center"/>
    </xf>
    <xf numFmtId="0" fontId="30" fillId="20" borderId="12" xfId="0" applyFont="1" applyFill="1" applyBorder="1" applyAlignment="1">
      <alignment horizontal="center" vertical="center"/>
    </xf>
    <xf numFmtId="0" fontId="30" fillId="21" borderId="10" xfId="0" applyFont="1" applyFill="1" applyBorder="1" applyAlignment="1">
      <alignment horizontal="center" vertical="center"/>
    </xf>
    <xf numFmtId="0" fontId="30" fillId="21" borderId="12" xfId="0" applyFont="1" applyFill="1" applyBorder="1" applyAlignment="1">
      <alignment horizontal="center" vertical="center"/>
    </xf>
    <xf numFmtId="0" fontId="30" fillId="21" borderId="10" xfId="0" applyFont="1" applyFill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19" borderId="10" xfId="0" applyFont="1" applyFill="1" applyBorder="1" applyAlignment="1">
      <alignment horizontal="center" vertical="center"/>
    </xf>
    <xf numFmtId="0" fontId="19" fillId="0" borderId="13" xfId="0" applyFont="1" applyBorder="1"/>
    <xf numFmtId="0" fontId="9" fillId="0" borderId="0" xfId="1" applyFont="1" applyAlignment="1">
      <alignment vertical="center" wrapText="1"/>
    </xf>
    <xf numFmtId="0" fontId="29" fillId="0" borderId="0" xfId="0" applyFont="1" applyAlignment="1">
      <alignment vertical="center"/>
    </xf>
    <xf numFmtId="0" fontId="19" fillId="0" borderId="0" xfId="0" applyFont="1"/>
    <xf numFmtId="0" fontId="10" fillId="19" borderId="10" xfId="1" applyFont="1" applyFill="1" applyBorder="1" applyAlignment="1">
      <alignment horizontal="center" vertical="center" wrapText="1"/>
    </xf>
    <xf numFmtId="0" fontId="10" fillId="19" borderId="11" xfId="1" applyFont="1" applyFill="1" applyBorder="1" applyAlignment="1">
      <alignment horizontal="center" vertical="center" wrapText="1"/>
    </xf>
    <xf numFmtId="0" fontId="10" fillId="19" borderId="12" xfId="1" applyFont="1" applyFill="1" applyBorder="1" applyAlignment="1">
      <alignment horizontal="center" vertical="center" wrapText="1"/>
    </xf>
    <xf numFmtId="0" fontId="30" fillId="14" borderId="10" xfId="0" applyFont="1" applyFill="1" applyBorder="1" applyAlignment="1">
      <alignment horizontal="center" vertical="center"/>
    </xf>
    <xf numFmtId="0" fontId="30" fillId="14" borderId="11" xfId="0" applyFont="1" applyFill="1" applyBorder="1" applyAlignment="1">
      <alignment horizontal="center" vertical="center"/>
    </xf>
    <xf numFmtId="0" fontId="30" fillId="14" borderId="12" xfId="0" applyFont="1" applyFill="1" applyBorder="1" applyAlignment="1">
      <alignment horizontal="center" vertical="center"/>
    </xf>
    <xf numFmtId="0" fontId="19" fillId="0" borderId="6" xfId="0" applyFont="1" applyBorder="1"/>
    <xf numFmtId="0" fontId="19" fillId="3" borderId="0" xfId="0" applyFont="1" applyFill="1"/>
    <xf numFmtId="0" fontId="30" fillId="23" borderId="11" xfId="0" applyFont="1" applyFill="1" applyBorder="1" applyAlignment="1">
      <alignment horizontal="center" vertical="center"/>
    </xf>
    <xf numFmtId="0" fontId="30" fillId="23" borderId="12" xfId="0" applyFont="1" applyFill="1" applyBorder="1" applyAlignment="1">
      <alignment horizontal="center" vertical="center"/>
    </xf>
    <xf numFmtId="0" fontId="30" fillId="21" borderId="11" xfId="0" applyFont="1" applyFill="1" applyBorder="1" applyAlignment="1">
      <alignment horizontal="center" vertical="center" wrapText="1"/>
    </xf>
    <xf numFmtId="0" fontId="30" fillId="21" borderId="12" xfId="0" applyFont="1" applyFill="1" applyBorder="1" applyAlignment="1">
      <alignment horizontal="center" vertical="center" wrapText="1"/>
    </xf>
    <xf numFmtId="0" fontId="30" fillId="22" borderId="11" xfId="0" applyFont="1" applyFill="1" applyBorder="1" applyAlignment="1">
      <alignment horizontal="center" vertical="center" wrapText="1"/>
    </xf>
    <xf numFmtId="0" fontId="29" fillId="0" borderId="0" xfId="0" applyFont="1" applyBorder="1"/>
    <xf numFmtId="0" fontId="30" fillId="23" borderId="10" xfId="0" applyFont="1" applyFill="1" applyBorder="1" applyAlignment="1">
      <alignment horizontal="center" vertical="center"/>
    </xf>
    <xf numFmtId="0" fontId="31" fillId="18" borderId="53" xfId="0" applyFont="1" applyFill="1" applyBorder="1" applyAlignment="1">
      <alignment vertical="center" wrapText="1"/>
    </xf>
    <xf numFmtId="0" fontId="31" fillId="18" borderId="54" xfId="0" applyFont="1" applyFill="1" applyBorder="1" applyAlignment="1">
      <alignment vertical="center" wrapText="1"/>
    </xf>
    <xf numFmtId="0" fontId="26" fillId="3" borderId="0" xfId="0" applyFont="1" applyFill="1" applyBorder="1"/>
    <xf numFmtId="0" fontId="30" fillId="0" borderId="60" xfId="0" applyFont="1" applyBorder="1" applyAlignment="1">
      <alignment vertical="center" wrapText="1"/>
    </xf>
    <xf numFmtId="0" fontId="18" fillId="0" borderId="0" xfId="0" applyFont="1" applyAlignment="1">
      <alignment horizontal="center"/>
    </xf>
    <xf numFmtId="0" fontId="9" fillId="2" borderId="45" xfId="0" applyFont="1" applyFill="1" applyBorder="1" applyAlignment="1">
      <alignment horizontal="center" vertical="center" wrapText="1"/>
    </xf>
    <xf numFmtId="0" fontId="9" fillId="2" borderId="46" xfId="0" applyFont="1" applyFill="1" applyBorder="1" applyAlignment="1">
      <alignment horizontal="center" vertical="center" wrapText="1"/>
    </xf>
    <xf numFmtId="0" fontId="9" fillId="2" borderId="47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top" wrapText="1"/>
    </xf>
    <xf numFmtId="0" fontId="9" fillId="7" borderId="8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9" fillId="7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10" borderId="8" xfId="0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9" fillId="9" borderId="8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horizontal="center" vertical="center" wrapText="1"/>
    </xf>
    <xf numFmtId="0" fontId="9" fillId="9" borderId="9" xfId="0" applyFont="1" applyFill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14" fontId="11" fillId="0" borderId="4" xfId="0" applyNumberFormat="1" applyFont="1" applyBorder="1" applyAlignment="1">
      <alignment horizontal="center" vertical="center" wrapText="1"/>
    </xf>
    <xf numFmtId="0" fontId="9" fillId="12" borderId="8" xfId="0" applyFont="1" applyFill="1" applyBorder="1" applyAlignment="1">
      <alignment horizontal="center" vertical="center" wrapText="1"/>
    </xf>
    <xf numFmtId="0" fontId="9" fillId="12" borderId="4" xfId="0" applyFont="1" applyFill="1" applyBorder="1" applyAlignment="1">
      <alignment horizontal="center" vertical="center" wrapText="1"/>
    </xf>
    <xf numFmtId="0" fontId="9" fillId="12" borderId="9" xfId="0" applyFont="1" applyFill="1" applyBorder="1" applyAlignment="1">
      <alignment horizontal="center" vertical="center" wrapText="1"/>
    </xf>
    <xf numFmtId="0" fontId="6" fillId="12" borderId="8" xfId="1" applyFont="1" applyFill="1" applyBorder="1" applyAlignment="1">
      <alignment horizontal="center" vertical="center" wrapText="1"/>
    </xf>
    <xf numFmtId="0" fontId="6" fillId="12" borderId="4" xfId="1" applyFont="1" applyFill="1" applyBorder="1" applyAlignment="1">
      <alignment horizontal="center" vertical="center" wrapText="1"/>
    </xf>
    <xf numFmtId="0" fontId="6" fillId="12" borderId="9" xfId="1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right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 wrapText="1"/>
    </xf>
    <xf numFmtId="0" fontId="9" fillId="2" borderId="6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 wrapText="1"/>
    </xf>
    <xf numFmtId="0" fontId="6" fillId="0" borderId="3" xfId="1" applyFont="1" applyBorder="1" applyAlignment="1">
      <alignment horizontal="left" vertical="center" wrapText="1"/>
    </xf>
    <xf numFmtId="0" fontId="6" fillId="3" borderId="1" xfId="1" applyFont="1" applyFill="1" applyBorder="1" applyAlignment="1">
      <alignment horizontal="left" vertical="center" wrapText="1"/>
    </xf>
    <xf numFmtId="0" fontId="6" fillId="3" borderId="3" xfId="1" applyFont="1" applyFill="1" applyBorder="1" applyAlignment="1">
      <alignment horizontal="left" vertical="center" wrapText="1"/>
    </xf>
    <xf numFmtId="0" fontId="10" fillId="0" borderId="8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7" fillId="3" borderId="14" xfId="1" applyFont="1" applyFill="1" applyBorder="1" applyAlignment="1">
      <alignment horizontal="center" vertical="center"/>
    </xf>
    <xf numFmtId="0" fontId="7" fillId="3" borderId="15" xfId="1" applyFont="1" applyFill="1" applyBorder="1" applyAlignment="1">
      <alignment horizontal="center" vertical="center"/>
    </xf>
    <xf numFmtId="0" fontId="7" fillId="3" borderId="16" xfId="1" applyFont="1" applyFill="1" applyBorder="1" applyAlignment="1">
      <alignment horizontal="center" vertical="center"/>
    </xf>
    <xf numFmtId="0" fontId="10" fillId="4" borderId="8" xfId="1" applyFont="1" applyFill="1" applyBorder="1" applyAlignment="1">
      <alignment horizontal="center" vertical="center" wrapText="1"/>
    </xf>
    <xf numFmtId="0" fontId="10" fillId="4" borderId="4" xfId="1" applyFont="1" applyFill="1" applyBorder="1" applyAlignment="1">
      <alignment horizontal="center" vertical="center" wrapText="1"/>
    </xf>
    <xf numFmtId="0" fontId="10" fillId="4" borderId="9" xfId="1" applyFont="1" applyFill="1" applyBorder="1" applyAlignment="1">
      <alignment horizontal="center" vertical="center" wrapText="1"/>
    </xf>
    <xf numFmtId="0" fontId="10" fillId="5" borderId="20" xfId="1" applyFont="1" applyFill="1" applyBorder="1" applyAlignment="1">
      <alignment horizontal="center" vertical="center" wrapText="1"/>
    </xf>
    <xf numFmtId="0" fontId="10" fillId="5" borderId="21" xfId="1" applyFont="1" applyFill="1" applyBorder="1" applyAlignment="1">
      <alignment horizontal="center" vertical="center" wrapText="1"/>
    </xf>
    <xf numFmtId="0" fontId="10" fillId="5" borderId="22" xfId="1" applyFont="1" applyFill="1" applyBorder="1" applyAlignment="1">
      <alignment horizontal="center" vertical="center" wrapText="1"/>
    </xf>
    <xf numFmtId="0" fontId="10" fillId="6" borderId="8" xfId="1" applyFont="1" applyFill="1" applyBorder="1" applyAlignment="1">
      <alignment horizontal="center" vertical="center" wrapText="1"/>
    </xf>
    <xf numFmtId="0" fontId="10" fillId="6" borderId="4" xfId="1" applyFont="1" applyFill="1" applyBorder="1" applyAlignment="1">
      <alignment horizontal="center" vertical="center" wrapText="1"/>
    </xf>
    <xf numFmtId="0" fontId="10" fillId="6" borderId="9" xfId="1" applyFont="1" applyFill="1" applyBorder="1" applyAlignment="1">
      <alignment horizontal="center" vertical="center" wrapText="1"/>
    </xf>
    <xf numFmtId="0" fontId="10" fillId="7" borderId="8" xfId="1" applyFont="1" applyFill="1" applyBorder="1" applyAlignment="1">
      <alignment horizontal="center" vertical="center" wrapText="1"/>
    </xf>
    <xf numFmtId="0" fontId="10" fillId="7" borderId="4" xfId="1" applyFont="1" applyFill="1" applyBorder="1" applyAlignment="1">
      <alignment horizontal="center" vertical="center" wrapText="1"/>
    </xf>
    <xf numFmtId="0" fontId="10" fillId="7" borderId="9" xfId="1" applyFont="1" applyFill="1" applyBorder="1" applyAlignment="1">
      <alignment horizontal="center" vertical="center" wrapText="1"/>
    </xf>
    <xf numFmtId="0" fontId="10" fillId="3" borderId="0" xfId="1" applyFont="1" applyFill="1" applyAlignment="1">
      <alignment horizontal="center" vertical="center" wrapText="1"/>
    </xf>
    <xf numFmtId="0" fontId="10" fillId="6" borderId="20" xfId="1" applyFont="1" applyFill="1" applyBorder="1" applyAlignment="1">
      <alignment horizontal="center" vertical="center" wrapText="1"/>
    </xf>
    <xf numFmtId="0" fontId="10" fillId="6" borderId="21" xfId="1" applyFont="1" applyFill="1" applyBorder="1" applyAlignment="1">
      <alignment horizontal="center" vertical="center" wrapText="1"/>
    </xf>
    <xf numFmtId="0" fontId="10" fillId="6" borderId="22" xfId="1" applyFont="1" applyFill="1" applyBorder="1" applyAlignment="1">
      <alignment horizontal="center" vertical="center" wrapText="1"/>
    </xf>
    <xf numFmtId="0" fontId="11" fillId="5" borderId="20" xfId="1" applyFont="1" applyFill="1" applyBorder="1" applyAlignment="1">
      <alignment horizontal="center" vertical="center" wrapText="1"/>
    </xf>
    <xf numFmtId="0" fontId="11" fillId="5" borderId="21" xfId="1" applyFont="1" applyFill="1" applyBorder="1" applyAlignment="1">
      <alignment horizontal="center" vertical="center" wrapText="1"/>
    </xf>
    <xf numFmtId="0" fontId="11" fillId="5" borderId="22" xfId="1" applyFont="1" applyFill="1" applyBorder="1" applyAlignment="1">
      <alignment horizontal="center" vertical="center" wrapText="1"/>
    </xf>
    <xf numFmtId="0" fontId="10" fillId="6" borderId="8" xfId="1" applyFont="1" applyFill="1" applyBorder="1" applyAlignment="1">
      <alignment horizontal="center" vertical="center"/>
    </xf>
    <xf numFmtId="0" fontId="10" fillId="6" borderId="4" xfId="1" applyFont="1" applyFill="1" applyBorder="1" applyAlignment="1">
      <alignment horizontal="center" vertical="center"/>
    </xf>
    <xf numFmtId="0" fontId="10" fillId="6" borderId="9" xfId="1" applyFont="1" applyFill="1" applyBorder="1" applyAlignment="1">
      <alignment horizontal="center" vertical="center"/>
    </xf>
    <xf numFmtId="0" fontId="6" fillId="2" borderId="27" xfId="1" applyFont="1" applyFill="1" applyBorder="1" applyAlignment="1">
      <alignment horizontal="center" vertical="center" wrapText="1"/>
    </xf>
    <xf numFmtId="0" fontId="6" fillId="2" borderId="28" xfId="1" applyFont="1" applyFill="1" applyBorder="1" applyAlignment="1">
      <alignment horizontal="center" vertical="center" wrapText="1"/>
    </xf>
    <xf numFmtId="0" fontId="6" fillId="2" borderId="30" xfId="1" applyFont="1" applyFill="1" applyBorder="1" applyAlignment="1">
      <alignment horizontal="center" vertical="center" wrapText="1"/>
    </xf>
    <xf numFmtId="0" fontId="6" fillId="2" borderId="29" xfId="1" applyFont="1" applyFill="1" applyBorder="1" applyAlignment="1">
      <alignment horizontal="center" vertical="center" wrapText="1"/>
    </xf>
    <xf numFmtId="0" fontId="6" fillId="2" borderId="24" xfId="1" applyFont="1" applyFill="1" applyBorder="1" applyAlignment="1">
      <alignment horizontal="center" vertical="center" wrapText="1"/>
    </xf>
    <xf numFmtId="0" fontId="6" fillId="2" borderId="25" xfId="1" applyFont="1" applyFill="1" applyBorder="1" applyAlignment="1">
      <alignment horizontal="center" vertical="center" wrapText="1"/>
    </xf>
    <xf numFmtId="0" fontId="6" fillId="2" borderId="26" xfId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/>
    </xf>
    <xf numFmtId="0" fontId="24" fillId="0" borderId="2" xfId="0" applyFont="1" applyFill="1" applyBorder="1" applyAlignment="1">
      <alignment horizontal="left"/>
    </xf>
    <xf numFmtId="0" fontId="24" fillId="0" borderId="3" xfId="0" applyFont="1" applyFill="1" applyBorder="1" applyAlignment="1">
      <alignment horizontal="left"/>
    </xf>
    <xf numFmtId="0" fontId="23" fillId="15" borderId="7" xfId="0" applyFont="1" applyFill="1" applyBorder="1" applyAlignment="1">
      <alignment horizontal="center" vertical="center"/>
    </xf>
    <xf numFmtId="0" fontId="20" fillId="17" borderId="8" xfId="0" applyFont="1" applyFill="1" applyBorder="1" applyAlignment="1">
      <alignment horizontal="center" vertical="top" wrapText="1"/>
    </xf>
    <xf numFmtId="0" fontId="20" fillId="17" borderId="4" xfId="0" applyFont="1" applyFill="1" applyBorder="1" applyAlignment="1">
      <alignment horizontal="center" vertical="top" wrapText="1"/>
    </xf>
    <xf numFmtId="0" fontId="20" fillId="17" borderId="9" xfId="0" applyFont="1" applyFill="1" applyBorder="1" applyAlignment="1">
      <alignment horizontal="center" vertical="top" wrapText="1"/>
    </xf>
    <xf numFmtId="0" fontId="20" fillId="15" borderId="8" xfId="0" applyFont="1" applyFill="1" applyBorder="1" applyAlignment="1">
      <alignment horizontal="center" vertical="top" wrapText="1"/>
    </xf>
    <xf numFmtId="0" fontId="20" fillId="15" borderId="4" xfId="0" applyFont="1" applyFill="1" applyBorder="1" applyAlignment="1">
      <alignment horizontal="center" vertical="top" wrapText="1"/>
    </xf>
    <xf numFmtId="0" fontId="20" fillId="15" borderId="9" xfId="0" applyFont="1" applyFill="1" applyBorder="1" applyAlignment="1">
      <alignment horizontal="center" vertical="top" wrapText="1"/>
    </xf>
    <xf numFmtId="0" fontId="20" fillId="17" borderId="8" xfId="0" applyFont="1" applyFill="1" applyBorder="1" applyAlignment="1">
      <alignment horizontal="center" vertical="top"/>
    </xf>
    <xf numFmtId="0" fontId="20" fillId="17" borderId="4" xfId="0" applyFont="1" applyFill="1" applyBorder="1" applyAlignment="1">
      <alignment horizontal="center" vertical="top"/>
    </xf>
    <xf numFmtId="0" fontId="20" fillId="17" borderId="9" xfId="0" applyFont="1" applyFill="1" applyBorder="1" applyAlignment="1">
      <alignment horizontal="center" vertical="top"/>
    </xf>
    <xf numFmtId="0" fontId="20" fillId="0" borderId="1" xfId="0" applyFont="1" applyFill="1" applyBorder="1" applyAlignment="1">
      <alignment horizontal="left"/>
    </xf>
    <xf numFmtId="0" fontId="20" fillId="0" borderId="2" xfId="0" applyFont="1" applyFill="1" applyBorder="1" applyAlignment="1">
      <alignment horizontal="left"/>
    </xf>
    <xf numFmtId="0" fontId="20" fillId="0" borderId="3" xfId="0" applyFont="1" applyFill="1" applyBorder="1" applyAlignment="1">
      <alignment horizontal="left"/>
    </xf>
    <xf numFmtId="0" fontId="20" fillId="0" borderId="7" xfId="0" applyFont="1" applyFill="1" applyBorder="1" applyAlignment="1">
      <alignment horizontal="center"/>
    </xf>
    <xf numFmtId="0" fontId="20" fillId="0" borderId="7" xfId="0" applyFont="1" applyFill="1" applyBorder="1" applyAlignment="1">
      <alignment horizontal="center" wrapText="1"/>
    </xf>
    <xf numFmtId="0" fontId="23" fillId="15" borderId="1" xfId="0" applyFont="1" applyFill="1" applyBorder="1" applyAlignment="1">
      <alignment horizontal="center" vertical="center"/>
    </xf>
    <xf numFmtId="0" fontId="23" fillId="15" borderId="2" xfId="0" applyFont="1" applyFill="1" applyBorder="1" applyAlignment="1">
      <alignment horizontal="center" vertical="center"/>
    </xf>
    <xf numFmtId="0" fontId="23" fillId="15" borderId="3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/>
    </xf>
    <xf numFmtId="0" fontId="20" fillId="0" borderId="3" xfId="0" applyFont="1" applyFill="1" applyBorder="1" applyAlignment="1">
      <alignment horizontal="center"/>
    </xf>
    <xf numFmtId="0" fontId="21" fillId="15" borderId="1" xfId="0" applyFont="1" applyFill="1" applyBorder="1" applyAlignment="1">
      <alignment horizontal="center" vertical="center"/>
    </xf>
    <xf numFmtId="0" fontId="21" fillId="15" borderId="2" xfId="0" applyFont="1" applyFill="1" applyBorder="1" applyAlignment="1">
      <alignment horizontal="center" vertical="center"/>
    </xf>
    <xf numFmtId="0" fontId="21" fillId="15" borderId="3" xfId="0" applyFont="1" applyFill="1" applyBorder="1" applyAlignment="1">
      <alignment horizontal="center" vertical="center"/>
    </xf>
    <xf numFmtId="0" fontId="22" fillId="15" borderId="1" xfId="0" applyFont="1" applyFill="1" applyBorder="1" applyAlignment="1">
      <alignment horizontal="center" vertical="center" wrapText="1"/>
    </xf>
    <xf numFmtId="0" fontId="22" fillId="15" borderId="2" xfId="0" applyFont="1" applyFill="1" applyBorder="1" applyAlignment="1">
      <alignment horizontal="center" vertical="center" wrapText="1"/>
    </xf>
    <xf numFmtId="0" fontId="22" fillId="15" borderId="3" xfId="0" applyFont="1" applyFill="1" applyBorder="1" applyAlignment="1">
      <alignment horizontal="center" vertical="center" wrapText="1"/>
    </xf>
    <xf numFmtId="0" fontId="23" fillId="15" borderId="7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top" wrapText="1"/>
    </xf>
    <xf numFmtId="0" fontId="20" fillId="0" borderId="4" xfId="0" applyFont="1" applyFill="1" applyBorder="1" applyAlignment="1">
      <alignment horizontal="center" vertical="top" wrapText="1"/>
    </xf>
    <xf numFmtId="0" fontId="20" fillId="0" borderId="9" xfId="0" applyFont="1" applyFill="1" applyBorder="1" applyAlignment="1">
      <alignment horizontal="center" vertical="top" wrapText="1"/>
    </xf>
    <xf numFmtId="0" fontId="20" fillId="17" borderId="10" xfId="0" applyFont="1" applyFill="1" applyBorder="1" applyAlignment="1">
      <alignment horizontal="center" vertical="top" wrapText="1"/>
    </xf>
    <xf numFmtId="0" fontId="20" fillId="17" borderId="11" xfId="0" applyFont="1" applyFill="1" applyBorder="1" applyAlignment="1">
      <alignment horizontal="center" vertical="top" wrapText="1"/>
    </xf>
    <xf numFmtId="0" fontId="20" fillId="17" borderId="12" xfId="0" applyFont="1" applyFill="1" applyBorder="1" applyAlignment="1">
      <alignment horizontal="center" vertical="top" wrapText="1"/>
    </xf>
    <xf numFmtId="0" fontId="32" fillId="18" borderId="1" xfId="0" applyFont="1" applyFill="1" applyBorder="1" applyAlignment="1">
      <alignment horizontal="center" wrapText="1"/>
    </xf>
    <xf numFmtId="0" fontId="32" fillId="18" borderId="2" xfId="0" applyFont="1" applyFill="1" applyBorder="1" applyAlignment="1">
      <alignment horizontal="center" wrapText="1"/>
    </xf>
    <xf numFmtId="0" fontId="32" fillId="18" borderId="3" xfId="0" applyFont="1" applyFill="1" applyBorder="1" applyAlignment="1">
      <alignment horizontal="center" wrapText="1"/>
    </xf>
    <xf numFmtId="0" fontId="7" fillId="3" borderId="8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0" fontId="7" fillId="3" borderId="9" xfId="1" applyFont="1" applyFill="1" applyBorder="1" applyAlignment="1">
      <alignment horizontal="center" vertical="center"/>
    </xf>
    <xf numFmtId="0" fontId="30" fillId="20" borderId="8" xfId="0" applyFont="1" applyFill="1" applyBorder="1" applyAlignment="1">
      <alignment horizontal="center" vertical="center" wrapText="1"/>
    </xf>
    <xf numFmtId="0" fontId="30" fillId="20" borderId="4" xfId="0" applyFont="1" applyFill="1" applyBorder="1" applyAlignment="1">
      <alignment horizontal="center" vertical="center" wrapText="1"/>
    </xf>
    <xf numFmtId="0" fontId="30" fillId="20" borderId="9" xfId="0" applyFont="1" applyFill="1" applyBorder="1" applyAlignment="1">
      <alignment horizontal="center" vertical="center" wrapText="1"/>
    </xf>
    <xf numFmtId="0" fontId="30" fillId="19" borderId="8" xfId="0" applyFont="1" applyFill="1" applyBorder="1" applyAlignment="1">
      <alignment horizontal="center" vertical="center" wrapText="1"/>
    </xf>
    <xf numFmtId="0" fontId="30" fillId="19" borderId="4" xfId="0" applyFont="1" applyFill="1" applyBorder="1" applyAlignment="1">
      <alignment horizontal="center" vertical="center" wrapText="1"/>
    </xf>
    <xf numFmtId="0" fontId="30" fillId="19" borderId="9" xfId="0" applyFont="1" applyFill="1" applyBorder="1" applyAlignment="1">
      <alignment horizontal="center" vertical="center" wrapText="1"/>
    </xf>
    <xf numFmtId="0" fontId="30" fillId="19" borderId="8" xfId="0" applyFont="1" applyFill="1" applyBorder="1" applyAlignment="1">
      <alignment horizontal="center" vertical="center"/>
    </xf>
    <xf numFmtId="0" fontId="30" fillId="19" borderId="4" xfId="0" applyFont="1" applyFill="1" applyBorder="1" applyAlignment="1">
      <alignment horizontal="center" vertical="center"/>
    </xf>
    <xf numFmtId="0" fontId="30" fillId="19" borderId="9" xfId="0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left" vertical="center" wrapText="1"/>
    </xf>
    <xf numFmtId="0" fontId="30" fillId="20" borderId="8" xfId="0" applyFont="1" applyFill="1" applyBorder="1" applyAlignment="1">
      <alignment horizontal="center" vertical="center"/>
    </xf>
    <xf numFmtId="0" fontId="30" fillId="20" borderId="4" xfId="0" applyFont="1" applyFill="1" applyBorder="1" applyAlignment="1">
      <alignment horizontal="center" vertical="center"/>
    </xf>
    <xf numFmtId="0" fontId="30" fillId="20" borderId="9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0" fillId="14" borderId="4" xfId="0" applyFont="1" applyFill="1" applyBorder="1" applyAlignment="1">
      <alignment horizontal="center" vertical="center" wrapText="1"/>
    </xf>
    <xf numFmtId="0" fontId="30" fillId="14" borderId="9" xfId="0" applyFont="1" applyFill="1" applyBorder="1" applyAlignment="1">
      <alignment horizontal="center" vertical="center" wrapText="1"/>
    </xf>
    <xf numFmtId="0" fontId="30" fillId="0" borderId="8" xfId="0" applyFont="1" applyBorder="1" applyAlignment="1">
      <alignment horizontal="left" vertical="top" wrapText="1"/>
    </xf>
    <xf numFmtId="0" fontId="30" fillId="0" borderId="10" xfId="0" applyFont="1" applyBorder="1" applyAlignment="1">
      <alignment horizontal="left" vertical="top" wrapText="1"/>
    </xf>
    <xf numFmtId="0" fontId="30" fillId="23" borderId="8" xfId="0" applyFont="1" applyFill="1" applyBorder="1" applyAlignment="1">
      <alignment horizontal="center" vertical="center" wrapText="1"/>
    </xf>
    <xf numFmtId="0" fontId="30" fillId="23" borderId="4" xfId="0" applyFont="1" applyFill="1" applyBorder="1" applyAlignment="1">
      <alignment horizontal="center" vertical="center" wrapText="1"/>
    </xf>
    <xf numFmtId="0" fontId="30" fillId="23" borderId="9" xfId="0" applyFont="1" applyFill="1" applyBorder="1" applyAlignment="1">
      <alignment horizontal="center" vertical="center" wrapText="1"/>
    </xf>
    <xf numFmtId="0" fontId="30" fillId="0" borderId="52" xfId="0" applyFont="1" applyBorder="1" applyAlignment="1">
      <alignment horizontal="left" vertical="top" wrapText="1"/>
    </xf>
    <xf numFmtId="0" fontId="30" fillId="0" borderId="13" xfId="0" applyFont="1" applyBorder="1" applyAlignment="1">
      <alignment horizontal="left" vertical="top" wrapText="1"/>
    </xf>
    <xf numFmtId="0" fontId="30" fillId="14" borderId="8" xfId="0" applyFont="1" applyFill="1" applyBorder="1" applyAlignment="1">
      <alignment horizontal="center" vertical="center" wrapText="1"/>
    </xf>
    <xf numFmtId="0" fontId="30" fillId="14" borderId="8" xfId="0" applyFont="1" applyFill="1" applyBorder="1" applyAlignment="1">
      <alignment horizontal="center" vertical="center"/>
    </xf>
    <xf numFmtId="0" fontId="30" fillId="14" borderId="4" xfId="0" applyFont="1" applyFill="1" applyBorder="1" applyAlignment="1">
      <alignment horizontal="center" vertical="center"/>
    </xf>
    <xf numFmtId="0" fontId="30" fillId="14" borderId="9" xfId="0" applyFont="1" applyFill="1" applyBorder="1" applyAlignment="1">
      <alignment horizontal="center" vertical="center"/>
    </xf>
    <xf numFmtId="0" fontId="30" fillId="23" borderId="4" xfId="0" applyFont="1" applyFill="1" applyBorder="1" applyAlignment="1">
      <alignment horizontal="center" vertical="center"/>
    </xf>
    <xf numFmtId="0" fontId="30" fillId="23" borderId="9" xfId="0" applyFont="1" applyFill="1" applyBorder="1" applyAlignment="1">
      <alignment horizontal="center" vertical="center"/>
    </xf>
    <xf numFmtId="0" fontId="31" fillId="18" borderId="53" xfId="0" applyFont="1" applyFill="1" applyBorder="1" applyAlignment="1">
      <alignment horizontal="center" vertical="center" wrapText="1"/>
    </xf>
    <xf numFmtId="0" fontId="31" fillId="18" borderId="54" xfId="0" applyFont="1" applyFill="1" applyBorder="1" applyAlignment="1">
      <alignment horizontal="center" vertical="center" wrapText="1"/>
    </xf>
    <xf numFmtId="0" fontId="30" fillId="21" borderId="8" xfId="0" applyFont="1" applyFill="1" applyBorder="1" applyAlignment="1">
      <alignment horizontal="center" vertical="center"/>
    </xf>
    <xf numFmtId="0" fontId="30" fillId="21" borderId="4" xfId="0" applyFont="1" applyFill="1" applyBorder="1" applyAlignment="1">
      <alignment horizontal="center" vertical="center"/>
    </xf>
    <xf numFmtId="0" fontId="30" fillId="21" borderId="9" xfId="0" applyFont="1" applyFill="1" applyBorder="1" applyAlignment="1">
      <alignment horizontal="center" vertical="center"/>
    </xf>
    <xf numFmtId="0" fontId="30" fillId="0" borderId="0" xfId="0" applyFont="1" applyBorder="1" applyAlignment="1">
      <alignment vertical="center" wrapText="1"/>
    </xf>
    <xf numFmtId="0" fontId="30" fillId="21" borderId="11" xfId="0" applyFont="1" applyFill="1" applyBorder="1" applyAlignment="1">
      <alignment horizontal="center" vertical="center"/>
    </xf>
    <xf numFmtId="0" fontId="30" fillId="19" borderId="10" xfId="0" applyFont="1" applyFill="1" applyBorder="1" applyAlignment="1">
      <alignment horizontal="center" vertical="center"/>
    </xf>
    <xf numFmtId="0" fontId="30" fillId="19" borderId="11" xfId="0" applyFont="1" applyFill="1" applyBorder="1" applyAlignment="1">
      <alignment horizontal="center" vertical="center"/>
    </xf>
    <xf numFmtId="0" fontId="30" fillId="19" borderId="12" xfId="0" applyFont="1" applyFill="1" applyBorder="1" applyAlignment="1">
      <alignment horizontal="center" vertical="center"/>
    </xf>
    <xf numFmtId="0" fontId="30" fillId="0" borderId="6" xfId="0" applyFont="1" applyBorder="1" applyAlignment="1">
      <alignment horizontal="left" vertical="top" wrapText="1"/>
    </xf>
    <xf numFmtId="0" fontId="30" fillId="21" borderId="8" xfId="0" applyFont="1" applyFill="1" applyBorder="1" applyAlignment="1">
      <alignment horizontal="center" vertical="center" wrapText="1"/>
    </xf>
    <xf numFmtId="0" fontId="30" fillId="21" borderId="4" xfId="0" applyFont="1" applyFill="1" applyBorder="1" applyAlignment="1">
      <alignment horizontal="center" vertical="center" wrapText="1"/>
    </xf>
    <xf numFmtId="0" fontId="30" fillId="21" borderId="9" xfId="0" applyFont="1" applyFill="1" applyBorder="1" applyAlignment="1">
      <alignment horizontal="center" vertical="center" wrapText="1"/>
    </xf>
    <xf numFmtId="0" fontId="30" fillId="0" borderId="59" xfId="0" applyFont="1" applyBorder="1" applyAlignment="1">
      <alignment vertical="center" wrapText="1"/>
    </xf>
    <xf numFmtId="0" fontId="30" fillId="0" borderId="60" xfId="0" applyFont="1" applyBorder="1" applyAlignment="1">
      <alignment vertical="center" wrapText="1"/>
    </xf>
    <xf numFmtId="0" fontId="30" fillId="21" borderId="11" xfId="0" applyFont="1" applyFill="1" applyBorder="1" applyAlignment="1">
      <alignment horizontal="center" vertical="center" wrapText="1"/>
    </xf>
    <xf numFmtId="0" fontId="30" fillId="21" borderId="11" xfId="0" applyFont="1" applyFill="1" applyBorder="1" applyAlignment="1">
      <alignment vertical="center" wrapText="1"/>
    </xf>
    <xf numFmtId="0" fontId="30" fillId="21" borderId="11" xfId="0" applyFont="1" applyFill="1" applyBorder="1" applyAlignment="1">
      <alignment horizontal="left" vertical="center" wrapText="1"/>
    </xf>
    <xf numFmtId="0" fontId="30" fillId="21" borderId="12" xfId="0" applyFont="1" applyFill="1" applyBorder="1" applyAlignment="1">
      <alignment horizontal="left" vertical="center" wrapText="1"/>
    </xf>
    <xf numFmtId="0" fontId="30" fillId="21" borderId="10" xfId="0" applyFont="1" applyFill="1" applyBorder="1" applyAlignment="1">
      <alignment horizontal="justify" vertical="center" wrapText="1"/>
    </xf>
    <xf numFmtId="0" fontId="30" fillId="21" borderId="11" xfId="0" applyFont="1" applyFill="1" applyBorder="1" applyAlignment="1">
      <alignment horizontal="justify" vertical="center" wrapText="1"/>
    </xf>
    <xf numFmtId="0" fontId="30" fillId="21" borderId="11" xfId="0" applyFont="1" applyFill="1" applyBorder="1" applyAlignment="1">
      <alignment horizontal="right" vertical="center" wrapText="1"/>
    </xf>
    <xf numFmtId="0" fontId="30" fillId="21" borderId="12" xfId="0" applyFont="1" applyFill="1" applyBorder="1" applyAlignment="1">
      <alignment horizontal="right" vertical="center" wrapText="1"/>
    </xf>
    <xf numFmtId="0" fontId="30" fillId="22" borderId="8" xfId="0" applyFont="1" applyFill="1" applyBorder="1" applyAlignment="1">
      <alignment horizontal="center" vertical="center" wrapText="1"/>
    </xf>
    <xf numFmtId="0" fontId="30" fillId="22" borderId="4" xfId="0" applyFont="1" applyFill="1" applyBorder="1" applyAlignment="1">
      <alignment horizontal="center" vertical="center" wrapText="1"/>
    </xf>
    <xf numFmtId="0" fontId="30" fillId="22" borderId="9" xfId="0" applyFont="1" applyFill="1" applyBorder="1" applyAlignment="1">
      <alignment horizontal="center" vertical="center" wrapText="1"/>
    </xf>
    <xf numFmtId="0" fontId="30" fillId="22" borderId="10" xfId="0" applyFont="1" applyFill="1" applyBorder="1" applyAlignment="1">
      <alignment horizontal="justify" vertical="center" wrapText="1"/>
    </xf>
    <xf numFmtId="0" fontId="30" fillId="22" borderId="11" xfId="0" applyFont="1" applyFill="1" applyBorder="1" applyAlignment="1">
      <alignment horizontal="justify" vertical="center" wrapText="1"/>
    </xf>
    <xf numFmtId="0" fontId="30" fillId="22" borderId="11" xfId="0" applyFont="1" applyFill="1" applyBorder="1" applyAlignment="1">
      <alignment horizontal="left" vertical="center" wrapText="1"/>
    </xf>
    <xf numFmtId="0" fontId="30" fillId="22" borderId="11" xfId="0" applyFont="1" applyFill="1" applyBorder="1" applyAlignment="1">
      <alignment horizontal="center" vertical="center" wrapText="1"/>
    </xf>
    <xf numFmtId="0" fontId="30" fillId="22" borderId="12" xfId="0" applyFont="1" applyFill="1" applyBorder="1" applyAlignment="1">
      <alignment horizontal="center" vertical="center" wrapText="1"/>
    </xf>
    <xf numFmtId="0" fontId="30" fillId="22" borderId="10" xfId="0" applyFont="1" applyFill="1" applyBorder="1" applyAlignment="1">
      <alignment vertical="center" wrapText="1"/>
    </xf>
    <xf numFmtId="0" fontId="30" fillId="22" borderId="11" xfId="0" applyFont="1" applyFill="1" applyBorder="1" applyAlignment="1">
      <alignment vertical="center" wrapText="1"/>
    </xf>
    <xf numFmtId="0" fontId="30" fillId="22" borderId="12" xfId="0" applyFont="1" applyFill="1" applyBorder="1" applyAlignment="1">
      <alignment horizontal="left" vertical="center" wrapText="1"/>
    </xf>
    <xf numFmtId="0" fontId="30" fillId="22" borderId="11" xfId="0" applyFont="1" applyFill="1" applyBorder="1" applyAlignment="1">
      <alignment horizontal="right" vertical="center" wrapText="1"/>
    </xf>
    <xf numFmtId="0" fontId="30" fillId="22" borderId="12" xfId="0" applyFont="1" applyFill="1" applyBorder="1" applyAlignment="1">
      <alignment horizontal="righ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A9E6E9"/>
      <color rgb="FF9BDEE5"/>
      <color rgb="FF80C9DA"/>
      <color rgb="FF7DD4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904875</xdr:colOff>
      <xdr:row>1</xdr:row>
      <xdr:rowOff>0</xdr:rowOff>
    </xdr:from>
    <xdr:to>
      <xdr:col>0</xdr:col>
      <xdr:colOff>3238500</xdr:colOff>
      <xdr:row>5</xdr:row>
      <xdr:rowOff>457200</xdr:rowOff>
    </xdr:to>
    <xdr:pic>
      <xdr:nvPicPr>
        <xdr:cNvPr id="2" name="Picture 1" descr="ESCUDO ESNAVAL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266700"/>
          <a:ext cx="2333625" cy="220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904875</xdr:colOff>
      <xdr:row>1</xdr:row>
      <xdr:rowOff>0</xdr:rowOff>
    </xdr:from>
    <xdr:to>
      <xdr:col>0</xdr:col>
      <xdr:colOff>3238500</xdr:colOff>
      <xdr:row>5</xdr:row>
      <xdr:rowOff>457200</xdr:rowOff>
    </xdr:to>
    <xdr:pic>
      <xdr:nvPicPr>
        <xdr:cNvPr id="2" name="Picture 1" descr="ESCUDO ESNAVAL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266700"/>
          <a:ext cx="2333625" cy="220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61"/>
  <sheetViews>
    <sheetView showGridLines="0" topLeftCell="D9" zoomScale="75" zoomScaleNormal="40" zoomScaleSheetLayoutView="20" workbookViewId="0">
      <selection activeCell="AA63" sqref="AA63"/>
    </sheetView>
  </sheetViews>
  <sheetFormatPr baseColWidth="10" defaultRowHeight="15" x14ac:dyDescent="0.25"/>
  <cols>
    <col min="1" max="1" width="53" customWidth="1"/>
    <col min="2" max="2" width="6.28515625" customWidth="1"/>
    <col min="3" max="3" width="27.28515625" customWidth="1"/>
    <col min="4" max="4" width="8.42578125" customWidth="1"/>
    <col min="5" max="5" width="2.85546875" customWidth="1"/>
    <col min="6" max="6" width="6.28515625" customWidth="1"/>
    <col min="7" max="7" width="33.28515625" customWidth="1"/>
    <col min="8" max="8" width="8.42578125" customWidth="1"/>
    <col min="9" max="9" width="2.85546875" customWidth="1"/>
    <col min="10" max="10" width="6.42578125" customWidth="1"/>
    <col min="11" max="11" width="33.28515625" customWidth="1"/>
    <col min="12" max="12" width="8.42578125" customWidth="1"/>
    <col min="13" max="13" width="2.85546875" customWidth="1"/>
    <col min="14" max="14" width="6.28515625" customWidth="1"/>
    <col min="15" max="15" width="33.28515625" style="190" customWidth="1"/>
    <col min="16" max="16" width="8.42578125" customWidth="1"/>
    <col min="17" max="17" width="2.85546875" customWidth="1"/>
    <col min="18" max="18" width="6.28515625" customWidth="1"/>
    <col min="19" max="19" width="33.28515625" style="190" customWidth="1"/>
    <col min="20" max="20" width="8.42578125" customWidth="1"/>
    <col min="21" max="21" width="2.85546875" customWidth="1"/>
    <col min="22" max="22" width="7.7109375" customWidth="1"/>
    <col min="23" max="23" width="33.28515625" customWidth="1"/>
    <col min="24" max="24" width="8.85546875" customWidth="1"/>
    <col min="25" max="25" width="2.85546875" customWidth="1"/>
    <col min="26" max="26" width="6.28515625" customWidth="1"/>
    <col min="27" max="27" width="33.28515625" customWidth="1"/>
    <col min="28" max="28" width="8.42578125" customWidth="1"/>
    <col min="29" max="29" width="2.85546875" customWidth="1"/>
    <col min="30" max="30" width="6.28515625" customWidth="1"/>
    <col min="31" max="31" width="33.28515625" customWidth="1"/>
    <col min="32" max="32" width="8.42578125" customWidth="1"/>
    <col min="33" max="33" width="2.85546875" customWidth="1"/>
    <col min="34" max="34" width="6.28515625" customWidth="1"/>
    <col min="35" max="35" width="33.28515625" customWidth="1"/>
    <col min="36" max="36" width="8.42578125" customWidth="1"/>
    <col min="37" max="37" width="26.42578125" customWidth="1"/>
    <col min="38" max="38" width="0.85546875" customWidth="1"/>
    <col min="39" max="39" width="6.85546875" customWidth="1"/>
    <col min="40" max="40" width="37.140625" customWidth="1"/>
    <col min="41" max="41" width="30.85546875" customWidth="1"/>
    <col min="257" max="257" width="53" customWidth="1"/>
    <col min="258" max="258" width="6.28515625" customWidth="1"/>
    <col min="259" max="259" width="27.28515625" customWidth="1"/>
    <col min="260" max="260" width="8.42578125" customWidth="1"/>
    <col min="261" max="261" width="2.85546875" customWidth="1"/>
    <col min="262" max="262" width="6.28515625" customWidth="1"/>
    <col min="263" max="263" width="33.28515625" customWidth="1"/>
    <col min="264" max="264" width="8.42578125" customWidth="1"/>
    <col min="265" max="265" width="2.85546875" customWidth="1"/>
    <col min="266" max="266" width="6.42578125" customWidth="1"/>
    <col min="267" max="267" width="33.28515625" customWidth="1"/>
    <col min="268" max="268" width="8.42578125" customWidth="1"/>
    <col min="269" max="269" width="2.85546875" customWidth="1"/>
    <col min="270" max="270" width="6.28515625" customWidth="1"/>
    <col min="271" max="271" width="33.28515625" customWidth="1"/>
    <col min="272" max="272" width="8.42578125" customWidth="1"/>
    <col min="273" max="273" width="2.85546875" customWidth="1"/>
    <col min="274" max="274" width="6.28515625" customWidth="1"/>
    <col min="275" max="275" width="33.28515625" customWidth="1"/>
    <col min="276" max="276" width="8.42578125" customWidth="1"/>
    <col min="277" max="277" width="2.85546875" customWidth="1"/>
    <col min="278" max="278" width="7.7109375" customWidth="1"/>
    <col min="279" max="279" width="33.28515625" customWidth="1"/>
    <col min="280" max="280" width="8.85546875" customWidth="1"/>
    <col min="281" max="281" width="2.85546875" customWidth="1"/>
    <col min="282" max="282" width="6.28515625" customWidth="1"/>
    <col min="283" max="283" width="33.28515625" customWidth="1"/>
    <col min="284" max="284" width="8.42578125" customWidth="1"/>
    <col min="285" max="285" width="2.85546875" customWidth="1"/>
    <col min="286" max="286" width="6.28515625" customWidth="1"/>
    <col min="287" max="287" width="33.28515625" customWidth="1"/>
    <col min="288" max="288" width="8.42578125" customWidth="1"/>
    <col min="289" max="289" width="2.85546875" customWidth="1"/>
    <col min="290" max="290" width="6.28515625" customWidth="1"/>
    <col min="291" max="291" width="33.28515625" customWidth="1"/>
    <col min="292" max="292" width="8.42578125" customWidth="1"/>
    <col min="293" max="293" width="26.42578125" customWidth="1"/>
    <col min="294" max="294" width="0.85546875" customWidth="1"/>
    <col min="295" max="295" width="6.85546875" customWidth="1"/>
    <col min="296" max="296" width="37.140625" customWidth="1"/>
    <col min="297" max="297" width="30.85546875" customWidth="1"/>
    <col min="513" max="513" width="53" customWidth="1"/>
    <col min="514" max="514" width="6.28515625" customWidth="1"/>
    <col min="515" max="515" width="27.28515625" customWidth="1"/>
    <col min="516" max="516" width="8.42578125" customWidth="1"/>
    <col min="517" max="517" width="2.85546875" customWidth="1"/>
    <col min="518" max="518" width="6.28515625" customWidth="1"/>
    <col min="519" max="519" width="33.28515625" customWidth="1"/>
    <col min="520" max="520" width="8.42578125" customWidth="1"/>
    <col min="521" max="521" width="2.85546875" customWidth="1"/>
    <col min="522" max="522" width="6.42578125" customWidth="1"/>
    <col min="523" max="523" width="33.28515625" customWidth="1"/>
    <col min="524" max="524" width="8.42578125" customWidth="1"/>
    <col min="525" max="525" width="2.85546875" customWidth="1"/>
    <col min="526" max="526" width="6.28515625" customWidth="1"/>
    <col min="527" max="527" width="33.28515625" customWidth="1"/>
    <col min="528" max="528" width="8.42578125" customWidth="1"/>
    <col min="529" max="529" width="2.85546875" customWidth="1"/>
    <col min="530" max="530" width="6.28515625" customWidth="1"/>
    <col min="531" max="531" width="33.28515625" customWidth="1"/>
    <col min="532" max="532" width="8.42578125" customWidth="1"/>
    <col min="533" max="533" width="2.85546875" customWidth="1"/>
    <col min="534" max="534" width="7.7109375" customWidth="1"/>
    <col min="535" max="535" width="33.28515625" customWidth="1"/>
    <col min="536" max="536" width="8.85546875" customWidth="1"/>
    <col min="537" max="537" width="2.85546875" customWidth="1"/>
    <col min="538" max="538" width="6.28515625" customWidth="1"/>
    <col min="539" max="539" width="33.28515625" customWidth="1"/>
    <col min="540" max="540" width="8.42578125" customWidth="1"/>
    <col min="541" max="541" width="2.85546875" customWidth="1"/>
    <col min="542" max="542" width="6.28515625" customWidth="1"/>
    <col min="543" max="543" width="33.28515625" customWidth="1"/>
    <col min="544" max="544" width="8.42578125" customWidth="1"/>
    <col min="545" max="545" width="2.85546875" customWidth="1"/>
    <col min="546" max="546" width="6.28515625" customWidth="1"/>
    <col min="547" max="547" width="33.28515625" customWidth="1"/>
    <col min="548" max="548" width="8.42578125" customWidth="1"/>
    <col min="549" max="549" width="26.42578125" customWidth="1"/>
    <col min="550" max="550" width="0.85546875" customWidth="1"/>
    <col min="551" max="551" width="6.85546875" customWidth="1"/>
    <col min="552" max="552" width="37.140625" customWidth="1"/>
    <col min="553" max="553" width="30.85546875" customWidth="1"/>
    <col min="769" max="769" width="53" customWidth="1"/>
    <col min="770" max="770" width="6.28515625" customWidth="1"/>
    <col min="771" max="771" width="27.28515625" customWidth="1"/>
    <col min="772" max="772" width="8.42578125" customWidth="1"/>
    <col min="773" max="773" width="2.85546875" customWidth="1"/>
    <col min="774" max="774" width="6.28515625" customWidth="1"/>
    <col min="775" max="775" width="33.28515625" customWidth="1"/>
    <col min="776" max="776" width="8.42578125" customWidth="1"/>
    <col min="777" max="777" width="2.85546875" customWidth="1"/>
    <col min="778" max="778" width="6.42578125" customWidth="1"/>
    <col min="779" max="779" width="33.28515625" customWidth="1"/>
    <col min="780" max="780" width="8.42578125" customWidth="1"/>
    <col min="781" max="781" width="2.85546875" customWidth="1"/>
    <col min="782" max="782" width="6.28515625" customWidth="1"/>
    <col min="783" max="783" width="33.28515625" customWidth="1"/>
    <col min="784" max="784" width="8.42578125" customWidth="1"/>
    <col min="785" max="785" width="2.85546875" customWidth="1"/>
    <col min="786" max="786" width="6.28515625" customWidth="1"/>
    <col min="787" max="787" width="33.28515625" customWidth="1"/>
    <col min="788" max="788" width="8.42578125" customWidth="1"/>
    <col min="789" max="789" width="2.85546875" customWidth="1"/>
    <col min="790" max="790" width="7.7109375" customWidth="1"/>
    <col min="791" max="791" width="33.28515625" customWidth="1"/>
    <col min="792" max="792" width="8.85546875" customWidth="1"/>
    <col min="793" max="793" width="2.85546875" customWidth="1"/>
    <col min="794" max="794" width="6.28515625" customWidth="1"/>
    <col min="795" max="795" width="33.28515625" customWidth="1"/>
    <col min="796" max="796" width="8.42578125" customWidth="1"/>
    <col min="797" max="797" width="2.85546875" customWidth="1"/>
    <col min="798" max="798" width="6.28515625" customWidth="1"/>
    <col min="799" max="799" width="33.28515625" customWidth="1"/>
    <col min="800" max="800" width="8.42578125" customWidth="1"/>
    <col min="801" max="801" width="2.85546875" customWidth="1"/>
    <col min="802" max="802" width="6.28515625" customWidth="1"/>
    <col min="803" max="803" width="33.28515625" customWidth="1"/>
    <col min="804" max="804" width="8.42578125" customWidth="1"/>
    <col min="805" max="805" width="26.42578125" customWidth="1"/>
    <col min="806" max="806" width="0.85546875" customWidth="1"/>
    <col min="807" max="807" width="6.85546875" customWidth="1"/>
    <col min="808" max="808" width="37.140625" customWidth="1"/>
    <col min="809" max="809" width="30.85546875" customWidth="1"/>
    <col min="1025" max="1025" width="53" customWidth="1"/>
    <col min="1026" max="1026" width="6.28515625" customWidth="1"/>
    <col min="1027" max="1027" width="27.28515625" customWidth="1"/>
    <col min="1028" max="1028" width="8.42578125" customWidth="1"/>
    <col min="1029" max="1029" width="2.85546875" customWidth="1"/>
    <col min="1030" max="1030" width="6.28515625" customWidth="1"/>
    <col min="1031" max="1031" width="33.28515625" customWidth="1"/>
    <col min="1032" max="1032" width="8.42578125" customWidth="1"/>
    <col min="1033" max="1033" width="2.85546875" customWidth="1"/>
    <col min="1034" max="1034" width="6.42578125" customWidth="1"/>
    <col min="1035" max="1035" width="33.28515625" customWidth="1"/>
    <col min="1036" max="1036" width="8.42578125" customWidth="1"/>
    <col min="1037" max="1037" width="2.85546875" customWidth="1"/>
    <col min="1038" max="1038" width="6.28515625" customWidth="1"/>
    <col min="1039" max="1039" width="33.28515625" customWidth="1"/>
    <col min="1040" max="1040" width="8.42578125" customWidth="1"/>
    <col min="1041" max="1041" width="2.85546875" customWidth="1"/>
    <col min="1042" max="1042" width="6.28515625" customWidth="1"/>
    <col min="1043" max="1043" width="33.28515625" customWidth="1"/>
    <col min="1044" max="1044" width="8.42578125" customWidth="1"/>
    <col min="1045" max="1045" width="2.85546875" customWidth="1"/>
    <col min="1046" max="1046" width="7.7109375" customWidth="1"/>
    <col min="1047" max="1047" width="33.28515625" customWidth="1"/>
    <col min="1048" max="1048" width="8.85546875" customWidth="1"/>
    <col min="1049" max="1049" width="2.85546875" customWidth="1"/>
    <col min="1050" max="1050" width="6.28515625" customWidth="1"/>
    <col min="1051" max="1051" width="33.28515625" customWidth="1"/>
    <col min="1052" max="1052" width="8.42578125" customWidth="1"/>
    <col min="1053" max="1053" width="2.85546875" customWidth="1"/>
    <col min="1054" max="1054" width="6.28515625" customWidth="1"/>
    <col min="1055" max="1055" width="33.28515625" customWidth="1"/>
    <col min="1056" max="1056" width="8.42578125" customWidth="1"/>
    <col min="1057" max="1057" width="2.85546875" customWidth="1"/>
    <col min="1058" max="1058" width="6.28515625" customWidth="1"/>
    <col min="1059" max="1059" width="33.28515625" customWidth="1"/>
    <col min="1060" max="1060" width="8.42578125" customWidth="1"/>
    <col min="1061" max="1061" width="26.42578125" customWidth="1"/>
    <col min="1062" max="1062" width="0.85546875" customWidth="1"/>
    <col min="1063" max="1063" width="6.85546875" customWidth="1"/>
    <col min="1064" max="1064" width="37.140625" customWidth="1"/>
    <col min="1065" max="1065" width="30.85546875" customWidth="1"/>
    <col min="1281" max="1281" width="53" customWidth="1"/>
    <col min="1282" max="1282" width="6.28515625" customWidth="1"/>
    <col min="1283" max="1283" width="27.28515625" customWidth="1"/>
    <col min="1284" max="1284" width="8.42578125" customWidth="1"/>
    <col min="1285" max="1285" width="2.85546875" customWidth="1"/>
    <col min="1286" max="1286" width="6.28515625" customWidth="1"/>
    <col min="1287" max="1287" width="33.28515625" customWidth="1"/>
    <col min="1288" max="1288" width="8.42578125" customWidth="1"/>
    <col min="1289" max="1289" width="2.85546875" customWidth="1"/>
    <col min="1290" max="1290" width="6.42578125" customWidth="1"/>
    <col min="1291" max="1291" width="33.28515625" customWidth="1"/>
    <col min="1292" max="1292" width="8.42578125" customWidth="1"/>
    <col min="1293" max="1293" width="2.85546875" customWidth="1"/>
    <col min="1294" max="1294" width="6.28515625" customWidth="1"/>
    <col min="1295" max="1295" width="33.28515625" customWidth="1"/>
    <col min="1296" max="1296" width="8.42578125" customWidth="1"/>
    <col min="1297" max="1297" width="2.85546875" customWidth="1"/>
    <col min="1298" max="1298" width="6.28515625" customWidth="1"/>
    <col min="1299" max="1299" width="33.28515625" customWidth="1"/>
    <col min="1300" max="1300" width="8.42578125" customWidth="1"/>
    <col min="1301" max="1301" width="2.85546875" customWidth="1"/>
    <col min="1302" max="1302" width="7.7109375" customWidth="1"/>
    <col min="1303" max="1303" width="33.28515625" customWidth="1"/>
    <col min="1304" max="1304" width="8.85546875" customWidth="1"/>
    <col min="1305" max="1305" width="2.85546875" customWidth="1"/>
    <col min="1306" max="1306" width="6.28515625" customWidth="1"/>
    <col min="1307" max="1307" width="33.28515625" customWidth="1"/>
    <col min="1308" max="1308" width="8.42578125" customWidth="1"/>
    <col min="1309" max="1309" width="2.85546875" customWidth="1"/>
    <col min="1310" max="1310" width="6.28515625" customWidth="1"/>
    <col min="1311" max="1311" width="33.28515625" customWidth="1"/>
    <col min="1312" max="1312" width="8.42578125" customWidth="1"/>
    <col min="1313" max="1313" width="2.85546875" customWidth="1"/>
    <col min="1314" max="1314" width="6.28515625" customWidth="1"/>
    <col min="1315" max="1315" width="33.28515625" customWidth="1"/>
    <col min="1316" max="1316" width="8.42578125" customWidth="1"/>
    <col min="1317" max="1317" width="26.42578125" customWidth="1"/>
    <col min="1318" max="1318" width="0.85546875" customWidth="1"/>
    <col min="1319" max="1319" width="6.85546875" customWidth="1"/>
    <col min="1320" max="1320" width="37.140625" customWidth="1"/>
    <col min="1321" max="1321" width="30.85546875" customWidth="1"/>
    <col min="1537" max="1537" width="53" customWidth="1"/>
    <col min="1538" max="1538" width="6.28515625" customWidth="1"/>
    <col min="1539" max="1539" width="27.28515625" customWidth="1"/>
    <col min="1540" max="1540" width="8.42578125" customWidth="1"/>
    <col min="1541" max="1541" width="2.85546875" customWidth="1"/>
    <col min="1542" max="1542" width="6.28515625" customWidth="1"/>
    <col min="1543" max="1543" width="33.28515625" customWidth="1"/>
    <col min="1544" max="1544" width="8.42578125" customWidth="1"/>
    <col min="1545" max="1545" width="2.85546875" customWidth="1"/>
    <col min="1546" max="1546" width="6.42578125" customWidth="1"/>
    <col min="1547" max="1547" width="33.28515625" customWidth="1"/>
    <col min="1548" max="1548" width="8.42578125" customWidth="1"/>
    <col min="1549" max="1549" width="2.85546875" customWidth="1"/>
    <col min="1550" max="1550" width="6.28515625" customWidth="1"/>
    <col min="1551" max="1551" width="33.28515625" customWidth="1"/>
    <col min="1552" max="1552" width="8.42578125" customWidth="1"/>
    <col min="1553" max="1553" width="2.85546875" customWidth="1"/>
    <col min="1554" max="1554" width="6.28515625" customWidth="1"/>
    <col min="1555" max="1555" width="33.28515625" customWidth="1"/>
    <col min="1556" max="1556" width="8.42578125" customWidth="1"/>
    <col min="1557" max="1557" width="2.85546875" customWidth="1"/>
    <col min="1558" max="1558" width="7.7109375" customWidth="1"/>
    <col min="1559" max="1559" width="33.28515625" customWidth="1"/>
    <col min="1560" max="1560" width="8.85546875" customWidth="1"/>
    <col min="1561" max="1561" width="2.85546875" customWidth="1"/>
    <col min="1562" max="1562" width="6.28515625" customWidth="1"/>
    <col min="1563" max="1563" width="33.28515625" customWidth="1"/>
    <col min="1564" max="1564" width="8.42578125" customWidth="1"/>
    <col min="1565" max="1565" width="2.85546875" customWidth="1"/>
    <col min="1566" max="1566" width="6.28515625" customWidth="1"/>
    <col min="1567" max="1567" width="33.28515625" customWidth="1"/>
    <col min="1568" max="1568" width="8.42578125" customWidth="1"/>
    <col min="1569" max="1569" width="2.85546875" customWidth="1"/>
    <col min="1570" max="1570" width="6.28515625" customWidth="1"/>
    <col min="1571" max="1571" width="33.28515625" customWidth="1"/>
    <col min="1572" max="1572" width="8.42578125" customWidth="1"/>
    <col min="1573" max="1573" width="26.42578125" customWidth="1"/>
    <col min="1574" max="1574" width="0.85546875" customWidth="1"/>
    <col min="1575" max="1575" width="6.85546875" customWidth="1"/>
    <col min="1576" max="1576" width="37.140625" customWidth="1"/>
    <col min="1577" max="1577" width="30.85546875" customWidth="1"/>
    <col min="1793" max="1793" width="53" customWidth="1"/>
    <col min="1794" max="1794" width="6.28515625" customWidth="1"/>
    <col min="1795" max="1795" width="27.28515625" customWidth="1"/>
    <col min="1796" max="1796" width="8.42578125" customWidth="1"/>
    <col min="1797" max="1797" width="2.85546875" customWidth="1"/>
    <col min="1798" max="1798" width="6.28515625" customWidth="1"/>
    <col min="1799" max="1799" width="33.28515625" customWidth="1"/>
    <col min="1800" max="1800" width="8.42578125" customWidth="1"/>
    <col min="1801" max="1801" width="2.85546875" customWidth="1"/>
    <col min="1802" max="1802" width="6.42578125" customWidth="1"/>
    <col min="1803" max="1803" width="33.28515625" customWidth="1"/>
    <col min="1804" max="1804" width="8.42578125" customWidth="1"/>
    <col min="1805" max="1805" width="2.85546875" customWidth="1"/>
    <col min="1806" max="1806" width="6.28515625" customWidth="1"/>
    <col min="1807" max="1807" width="33.28515625" customWidth="1"/>
    <col min="1808" max="1808" width="8.42578125" customWidth="1"/>
    <col min="1809" max="1809" width="2.85546875" customWidth="1"/>
    <col min="1810" max="1810" width="6.28515625" customWidth="1"/>
    <col min="1811" max="1811" width="33.28515625" customWidth="1"/>
    <col min="1812" max="1812" width="8.42578125" customWidth="1"/>
    <col min="1813" max="1813" width="2.85546875" customWidth="1"/>
    <col min="1814" max="1814" width="7.7109375" customWidth="1"/>
    <col min="1815" max="1815" width="33.28515625" customWidth="1"/>
    <col min="1816" max="1816" width="8.85546875" customWidth="1"/>
    <col min="1817" max="1817" width="2.85546875" customWidth="1"/>
    <col min="1818" max="1818" width="6.28515625" customWidth="1"/>
    <col min="1819" max="1819" width="33.28515625" customWidth="1"/>
    <col min="1820" max="1820" width="8.42578125" customWidth="1"/>
    <col min="1821" max="1821" width="2.85546875" customWidth="1"/>
    <col min="1822" max="1822" width="6.28515625" customWidth="1"/>
    <col min="1823" max="1823" width="33.28515625" customWidth="1"/>
    <col min="1824" max="1824" width="8.42578125" customWidth="1"/>
    <col min="1825" max="1825" width="2.85546875" customWidth="1"/>
    <col min="1826" max="1826" width="6.28515625" customWidth="1"/>
    <col min="1827" max="1827" width="33.28515625" customWidth="1"/>
    <col min="1828" max="1828" width="8.42578125" customWidth="1"/>
    <col min="1829" max="1829" width="26.42578125" customWidth="1"/>
    <col min="1830" max="1830" width="0.85546875" customWidth="1"/>
    <col min="1831" max="1831" width="6.85546875" customWidth="1"/>
    <col min="1832" max="1832" width="37.140625" customWidth="1"/>
    <col min="1833" max="1833" width="30.85546875" customWidth="1"/>
    <col min="2049" max="2049" width="53" customWidth="1"/>
    <col min="2050" max="2050" width="6.28515625" customWidth="1"/>
    <col min="2051" max="2051" width="27.28515625" customWidth="1"/>
    <col min="2052" max="2052" width="8.42578125" customWidth="1"/>
    <col min="2053" max="2053" width="2.85546875" customWidth="1"/>
    <col min="2054" max="2054" width="6.28515625" customWidth="1"/>
    <col min="2055" max="2055" width="33.28515625" customWidth="1"/>
    <col min="2056" max="2056" width="8.42578125" customWidth="1"/>
    <col min="2057" max="2057" width="2.85546875" customWidth="1"/>
    <col min="2058" max="2058" width="6.42578125" customWidth="1"/>
    <col min="2059" max="2059" width="33.28515625" customWidth="1"/>
    <col min="2060" max="2060" width="8.42578125" customWidth="1"/>
    <col min="2061" max="2061" width="2.85546875" customWidth="1"/>
    <col min="2062" max="2062" width="6.28515625" customWidth="1"/>
    <col min="2063" max="2063" width="33.28515625" customWidth="1"/>
    <col min="2064" max="2064" width="8.42578125" customWidth="1"/>
    <col min="2065" max="2065" width="2.85546875" customWidth="1"/>
    <col min="2066" max="2066" width="6.28515625" customWidth="1"/>
    <col min="2067" max="2067" width="33.28515625" customWidth="1"/>
    <col min="2068" max="2068" width="8.42578125" customWidth="1"/>
    <col min="2069" max="2069" width="2.85546875" customWidth="1"/>
    <col min="2070" max="2070" width="7.7109375" customWidth="1"/>
    <col min="2071" max="2071" width="33.28515625" customWidth="1"/>
    <col min="2072" max="2072" width="8.85546875" customWidth="1"/>
    <col min="2073" max="2073" width="2.85546875" customWidth="1"/>
    <col min="2074" max="2074" width="6.28515625" customWidth="1"/>
    <col min="2075" max="2075" width="33.28515625" customWidth="1"/>
    <col min="2076" max="2076" width="8.42578125" customWidth="1"/>
    <col min="2077" max="2077" width="2.85546875" customWidth="1"/>
    <col min="2078" max="2078" width="6.28515625" customWidth="1"/>
    <col min="2079" max="2079" width="33.28515625" customWidth="1"/>
    <col min="2080" max="2080" width="8.42578125" customWidth="1"/>
    <col min="2081" max="2081" width="2.85546875" customWidth="1"/>
    <col min="2082" max="2082" width="6.28515625" customWidth="1"/>
    <col min="2083" max="2083" width="33.28515625" customWidth="1"/>
    <col min="2084" max="2084" width="8.42578125" customWidth="1"/>
    <col min="2085" max="2085" width="26.42578125" customWidth="1"/>
    <col min="2086" max="2086" width="0.85546875" customWidth="1"/>
    <col min="2087" max="2087" width="6.85546875" customWidth="1"/>
    <col min="2088" max="2088" width="37.140625" customWidth="1"/>
    <col min="2089" max="2089" width="30.85546875" customWidth="1"/>
    <col min="2305" max="2305" width="53" customWidth="1"/>
    <col min="2306" max="2306" width="6.28515625" customWidth="1"/>
    <col min="2307" max="2307" width="27.28515625" customWidth="1"/>
    <col min="2308" max="2308" width="8.42578125" customWidth="1"/>
    <col min="2309" max="2309" width="2.85546875" customWidth="1"/>
    <col min="2310" max="2310" width="6.28515625" customWidth="1"/>
    <col min="2311" max="2311" width="33.28515625" customWidth="1"/>
    <col min="2312" max="2312" width="8.42578125" customWidth="1"/>
    <col min="2313" max="2313" width="2.85546875" customWidth="1"/>
    <col min="2314" max="2314" width="6.42578125" customWidth="1"/>
    <col min="2315" max="2315" width="33.28515625" customWidth="1"/>
    <col min="2316" max="2316" width="8.42578125" customWidth="1"/>
    <col min="2317" max="2317" width="2.85546875" customWidth="1"/>
    <col min="2318" max="2318" width="6.28515625" customWidth="1"/>
    <col min="2319" max="2319" width="33.28515625" customWidth="1"/>
    <col min="2320" max="2320" width="8.42578125" customWidth="1"/>
    <col min="2321" max="2321" width="2.85546875" customWidth="1"/>
    <col min="2322" max="2322" width="6.28515625" customWidth="1"/>
    <col min="2323" max="2323" width="33.28515625" customWidth="1"/>
    <col min="2324" max="2324" width="8.42578125" customWidth="1"/>
    <col min="2325" max="2325" width="2.85546875" customWidth="1"/>
    <col min="2326" max="2326" width="7.7109375" customWidth="1"/>
    <col min="2327" max="2327" width="33.28515625" customWidth="1"/>
    <col min="2328" max="2328" width="8.85546875" customWidth="1"/>
    <col min="2329" max="2329" width="2.85546875" customWidth="1"/>
    <col min="2330" max="2330" width="6.28515625" customWidth="1"/>
    <col min="2331" max="2331" width="33.28515625" customWidth="1"/>
    <col min="2332" max="2332" width="8.42578125" customWidth="1"/>
    <col min="2333" max="2333" width="2.85546875" customWidth="1"/>
    <col min="2334" max="2334" width="6.28515625" customWidth="1"/>
    <col min="2335" max="2335" width="33.28515625" customWidth="1"/>
    <col min="2336" max="2336" width="8.42578125" customWidth="1"/>
    <col min="2337" max="2337" width="2.85546875" customWidth="1"/>
    <col min="2338" max="2338" width="6.28515625" customWidth="1"/>
    <col min="2339" max="2339" width="33.28515625" customWidth="1"/>
    <col min="2340" max="2340" width="8.42578125" customWidth="1"/>
    <col min="2341" max="2341" width="26.42578125" customWidth="1"/>
    <col min="2342" max="2342" width="0.85546875" customWidth="1"/>
    <col min="2343" max="2343" width="6.85546875" customWidth="1"/>
    <col min="2344" max="2344" width="37.140625" customWidth="1"/>
    <col min="2345" max="2345" width="30.85546875" customWidth="1"/>
    <col min="2561" max="2561" width="53" customWidth="1"/>
    <col min="2562" max="2562" width="6.28515625" customWidth="1"/>
    <col min="2563" max="2563" width="27.28515625" customWidth="1"/>
    <col min="2564" max="2564" width="8.42578125" customWidth="1"/>
    <col min="2565" max="2565" width="2.85546875" customWidth="1"/>
    <col min="2566" max="2566" width="6.28515625" customWidth="1"/>
    <col min="2567" max="2567" width="33.28515625" customWidth="1"/>
    <col min="2568" max="2568" width="8.42578125" customWidth="1"/>
    <col min="2569" max="2569" width="2.85546875" customWidth="1"/>
    <col min="2570" max="2570" width="6.42578125" customWidth="1"/>
    <col min="2571" max="2571" width="33.28515625" customWidth="1"/>
    <col min="2572" max="2572" width="8.42578125" customWidth="1"/>
    <col min="2573" max="2573" width="2.85546875" customWidth="1"/>
    <col min="2574" max="2574" width="6.28515625" customWidth="1"/>
    <col min="2575" max="2575" width="33.28515625" customWidth="1"/>
    <col min="2576" max="2576" width="8.42578125" customWidth="1"/>
    <col min="2577" max="2577" width="2.85546875" customWidth="1"/>
    <col min="2578" max="2578" width="6.28515625" customWidth="1"/>
    <col min="2579" max="2579" width="33.28515625" customWidth="1"/>
    <col min="2580" max="2580" width="8.42578125" customWidth="1"/>
    <col min="2581" max="2581" width="2.85546875" customWidth="1"/>
    <col min="2582" max="2582" width="7.7109375" customWidth="1"/>
    <col min="2583" max="2583" width="33.28515625" customWidth="1"/>
    <col min="2584" max="2584" width="8.85546875" customWidth="1"/>
    <col min="2585" max="2585" width="2.85546875" customWidth="1"/>
    <col min="2586" max="2586" width="6.28515625" customWidth="1"/>
    <col min="2587" max="2587" width="33.28515625" customWidth="1"/>
    <col min="2588" max="2588" width="8.42578125" customWidth="1"/>
    <col min="2589" max="2589" width="2.85546875" customWidth="1"/>
    <col min="2590" max="2590" width="6.28515625" customWidth="1"/>
    <col min="2591" max="2591" width="33.28515625" customWidth="1"/>
    <col min="2592" max="2592" width="8.42578125" customWidth="1"/>
    <col min="2593" max="2593" width="2.85546875" customWidth="1"/>
    <col min="2594" max="2594" width="6.28515625" customWidth="1"/>
    <col min="2595" max="2595" width="33.28515625" customWidth="1"/>
    <col min="2596" max="2596" width="8.42578125" customWidth="1"/>
    <col min="2597" max="2597" width="26.42578125" customWidth="1"/>
    <col min="2598" max="2598" width="0.85546875" customWidth="1"/>
    <col min="2599" max="2599" width="6.85546875" customWidth="1"/>
    <col min="2600" max="2600" width="37.140625" customWidth="1"/>
    <col min="2601" max="2601" width="30.85546875" customWidth="1"/>
    <col min="2817" max="2817" width="53" customWidth="1"/>
    <col min="2818" max="2818" width="6.28515625" customWidth="1"/>
    <col min="2819" max="2819" width="27.28515625" customWidth="1"/>
    <col min="2820" max="2820" width="8.42578125" customWidth="1"/>
    <col min="2821" max="2821" width="2.85546875" customWidth="1"/>
    <col min="2822" max="2822" width="6.28515625" customWidth="1"/>
    <col min="2823" max="2823" width="33.28515625" customWidth="1"/>
    <col min="2824" max="2824" width="8.42578125" customWidth="1"/>
    <col min="2825" max="2825" width="2.85546875" customWidth="1"/>
    <col min="2826" max="2826" width="6.42578125" customWidth="1"/>
    <col min="2827" max="2827" width="33.28515625" customWidth="1"/>
    <col min="2828" max="2828" width="8.42578125" customWidth="1"/>
    <col min="2829" max="2829" width="2.85546875" customWidth="1"/>
    <col min="2830" max="2830" width="6.28515625" customWidth="1"/>
    <col min="2831" max="2831" width="33.28515625" customWidth="1"/>
    <col min="2832" max="2832" width="8.42578125" customWidth="1"/>
    <col min="2833" max="2833" width="2.85546875" customWidth="1"/>
    <col min="2834" max="2834" width="6.28515625" customWidth="1"/>
    <col min="2835" max="2835" width="33.28515625" customWidth="1"/>
    <col min="2836" max="2836" width="8.42578125" customWidth="1"/>
    <col min="2837" max="2837" width="2.85546875" customWidth="1"/>
    <col min="2838" max="2838" width="7.7109375" customWidth="1"/>
    <col min="2839" max="2839" width="33.28515625" customWidth="1"/>
    <col min="2840" max="2840" width="8.85546875" customWidth="1"/>
    <col min="2841" max="2841" width="2.85546875" customWidth="1"/>
    <col min="2842" max="2842" width="6.28515625" customWidth="1"/>
    <col min="2843" max="2843" width="33.28515625" customWidth="1"/>
    <col min="2844" max="2844" width="8.42578125" customWidth="1"/>
    <col min="2845" max="2845" width="2.85546875" customWidth="1"/>
    <col min="2846" max="2846" width="6.28515625" customWidth="1"/>
    <col min="2847" max="2847" width="33.28515625" customWidth="1"/>
    <col min="2848" max="2848" width="8.42578125" customWidth="1"/>
    <col min="2849" max="2849" width="2.85546875" customWidth="1"/>
    <col min="2850" max="2850" width="6.28515625" customWidth="1"/>
    <col min="2851" max="2851" width="33.28515625" customWidth="1"/>
    <col min="2852" max="2852" width="8.42578125" customWidth="1"/>
    <col min="2853" max="2853" width="26.42578125" customWidth="1"/>
    <col min="2854" max="2854" width="0.85546875" customWidth="1"/>
    <col min="2855" max="2855" width="6.85546875" customWidth="1"/>
    <col min="2856" max="2856" width="37.140625" customWidth="1"/>
    <col min="2857" max="2857" width="30.85546875" customWidth="1"/>
    <col min="3073" max="3073" width="53" customWidth="1"/>
    <col min="3074" max="3074" width="6.28515625" customWidth="1"/>
    <col min="3075" max="3075" width="27.28515625" customWidth="1"/>
    <col min="3076" max="3076" width="8.42578125" customWidth="1"/>
    <col min="3077" max="3077" width="2.85546875" customWidth="1"/>
    <col min="3078" max="3078" width="6.28515625" customWidth="1"/>
    <col min="3079" max="3079" width="33.28515625" customWidth="1"/>
    <col min="3080" max="3080" width="8.42578125" customWidth="1"/>
    <col min="3081" max="3081" width="2.85546875" customWidth="1"/>
    <col min="3082" max="3082" width="6.42578125" customWidth="1"/>
    <col min="3083" max="3083" width="33.28515625" customWidth="1"/>
    <col min="3084" max="3084" width="8.42578125" customWidth="1"/>
    <col min="3085" max="3085" width="2.85546875" customWidth="1"/>
    <col min="3086" max="3086" width="6.28515625" customWidth="1"/>
    <col min="3087" max="3087" width="33.28515625" customWidth="1"/>
    <col min="3088" max="3088" width="8.42578125" customWidth="1"/>
    <col min="3089" max="3089" width="2.85546875" customWidth="1"/>
    <col min="3090" max="3090" width="6.28515625" customWidth="1"/>
    <col min="3091" max="3091" width="33.28515625" customWidth="1"/>
    <col min="3092" max="3092" width="8.42578125" customWidth="1"/>
    <col min="3093" max="3093" width="2.85546875" customWidth="1"/>
    <col min="3094" max="3094" width="7.7109375" customWidth="1"/>
    <col min="3095" max="3095" width="33.28515625" customWidth="1"/>
    <col min="3096" max="3096" width="8.85546875" customWidth="1"/>
    <col min="3097" max="3097" width="2.85546875" customWidth="1"/>
    <col min="3098" max="3098" width="6.28515625" customWidth="1"/>
    <col min="3099" max="3099" width="33.28515625" customWidth="1"/>
    <col min="3100" max="3100" width="8.42578125" customWidth="1"/>
    <col min="3101" max="3101" width="2.85546875" customWidth="1"/>
    <col min="3102" max="3102" width="6.28515625" customWidth="1"/>
    <col min="3103" max="3103" width="33.28515625" customWidth="1"/>
    <col min="3104" max="3104" width="8.42578125" customWidth="1"/>
    <col min="3105" max="3105" width="2.85546875" customWidth="1"/>
    <col min="3106" max="3106" width="6.28515625" customWidth="1"/>
    <col min="3107" max="3107" width="33.28515625" customWidth="1"/>
    <col min="3108" max="3108" width="8.42578125" customWidth="1"/>
    <col min="3109" max="3109" width="26.42578125" customWidth="1"/>
    <col min="3110" max="3110" width="0.85546875" customWidth="1"/>
    <col min="3111" max="3111" width="6.85546875" customWidth="1"/>
    <col min="3112" max="3112" width="37.140625" customWidth="1"/>
    <col min="3113" max="3113" width="30.85546875" customWidth="1"/>
    <col min="3329" max="3329" width="53" customWidth="1"/>
    <col min="3330" max="3330" width="6.28515625" customWidth="1"/>
    <col min="3331" max="3331" width="27.28515625" customWidth="1"/>
    <col min="3332" max="3332" width="8.42578125" customWidth="1"/>
    <col min="3333" max="3333" width="2.85546875" customWidth="1"/>
    <col min="3334" max="3334" width="6.28515625" customWidth="1"/>
    <col min="3335" max="3335" width="33.28515625" customWidth="1"/>
    <col min="3336" max="3336" width="8.42578125" customWidth="1"/>
    <col min="3337" max="3337" width="2.85546875" customWidth="1"/>
    <col min="3338" max="3338" width="6.42578125" customWidth="1"/>
    <col min="3339" max="3339" width="33.28515625" customWidth="1"/>
    <col min="3340" max="3340" width="8.42578125" customWidth="1"/>
    <col min="3341" max="3341" width="2.85546875" customWidth="1"/>
    <col min="3342" max="3342" width="6.28515625" customWidth="1"/>
    <col min="3343" max="3343" width="33.28515625" customWidth="1"/>
    <col min="3344" max="3344" width="8.42578125" customWidth="1"/>
    <col min="3345" max="3345" width="2.85546875" customWidth="1"/>
    <col min="3346" max="3346" width="6.28515625" customWidth="1"/>
    <col min="3347" max="3347" width="33.28515625" customWidth="1"/>
    <col min="3348" max="3348" width="8.42578125" customWidth="1"/>
    <col min="3349" max="3349" width="2.85546875" customWidth="1"/>
    <col min="3350" max="3350" width="7.7109375" customWidth="1"/>
    <col min="3351" max="3351" width="33.28515625" customWidth="1"/>
    <col min="3352" max="3352" width="8.85546875" customWidth="1"/>
    <col min="3353" max="3353" width="2.85546875" customWidth="1"/>
    <col min="3354" max="3354" width="6.28515625" customWidth="1"/>
    <col min="3355" max="3355" width="33.28515625" customWidth="1"/>
    <col min="3356" max="3356" width="8.42578125" customWidth="1"/>
    <col min="3357" max="3357" width="2.85546875" customWidth="1"/>
    <col min="3358" max="3358" width="6.28515625" customWidth="1"/>
    <col min="3359" max="3359" width="33.28515625" customWidth="1"/>
    <col min="3360" max="3360" width="8.42578125" customWidth="1"/>
    <col min="3361" max="3361" width="2.85546875" customWidth="1"/>
    <col min="3362" max="3362" width="6.28515625" customWidth="1"/>
    <col min="3363" max="3363" width="33.28515625" customWidth="1"/>
    <col min="3364" max="3364" width="8.42578125" customWidth="1"/>
    <col min="3365" max="3365" width="26.42578125" customWidth="1"/>
    <col min="3366" max="3366" width="0.85546875" customWidth="1"/>
    <col min="3367" max="3367" width="6.85546875" customWidth="1"/>
    <col min="3368" max="3368" width="37.140625" customWidth="1"/>
    <col min="3369" max="3369" width="30.85546875" customWidth="1"/>
    <col min="3585" max="3585" width="53" customWidth="1"/>
    <col min="3586" max="3586" width="6.28515625" customWidth="1"/>
    <col min="3587" max="3587" width="27.28515625" customWidth="1"/>
    <col min="3588" max="3588" width="8.42578125" customWidth="1"/>
    <col min="3589" max="3589" width="2.85546875" customWidth="1"/>
    <col min="3590" max="3590" width="6.28515625" customWidth="1"/>
    <col min="3591" max="3591" width="33.28515625" customWidth="1"/>
    <col min="3592" max="3592" width="8.42578125" customWidth="1"/>
    <col min="3593" max="3593" width="2.85546875" customWidth="1"/>
    <col min="3594" max="3594" width="6.42578125" customWidth="1"/>
    <col min="3595" max="3595" width="33.28515625" customWidth="1"/>
    <col min="3596" max="3596" width="8.42578125" customWidth="1"/>
    <col min="3597" max="3597" width="2.85546875" customWidth="1"/>
    <col min="3598" max="3598" width="6.28515625" customWidth="1"/>
    <col min="3599" max="3599" width="33.28515625" customWidth="1"/>
    <col min="3600" max="3600" width="8.42578125" customWidth="1"/>
    <col min="3601" max="3601" width="2.85546875" customWidth="1"/>
    <col min="3602" max="3602" width="6.28515625" customWidth="1"/>
    <col min="3603" max="3603" width="33.28515625" customWidth="1"/>
    <col min="3604" max="3604" width="8.42578125" customWidth="1"/>
    <col min="3605" max="3605" width="2.85546875" customWidth="1"/>
    <col min="3606" max="3606" width="7.7109375" customWidth="1"/>
    <col min="3607" max="3607" width="33.28515625" customWidth="1"/>
    <col min="3608" max="3608" width="8.85546875" customWidth="1"/>
    <col min="3609" max="3609" width="2.85546875" customWidth="1"/>
    <col min="3610" max="3610" width="6.28515625" customWidth="1"/>
    <col min="3611" max="3611" width="33.28515625" customWidth="1"/>
    <col min="3612" max="3612" width="8.42578125" customWidth="1"/>
    <col min="3613" max="3613" width="2.85546875" customWidth="1"/>
    <col min="3614" max="3614" width="6.28515625" customWidth="1"/>
    <col min="3615" max="3615" width="33.28515625" customWidth="1"/>
    <col min="3616" max="3616" width="8.42578125" customWidth="1"/>
    <col min="3617" max="3617" width="2.85546875" customWidth="1"/>
    <col min="3618" max="3618" width="6.28515625" customWidth="1"/>
    <col min="3619" max="3619" width="33.28515625" customWidth="1"/>
    <col min="3620" max="3620" width="8.42578125" customWidth="1"/>
    <col min="3621" max="3621" width="26.42578125" customWidth="1"/>
    <col min="3622" max="3622" width="0.85546875" customWidth="1"/>
    <col min="3623" max="3623" width="6.85546875" customWidth="1"/>
    <col min="3624" max="3624" width="37.140625" customWidth="1"/>
    <col min="3625" max="3625" width="30.85546875" customWidth="1"/>
    <col min="3841" max="3841" width="53" customWidth="1"/>
    <col min="3842" max="3842" width="6.28515625" customWidth="1"/>
    <col min="3843" max="3843" width="27.28515625" customWidth="1"/>
    <col min="3844" max="3844" width="8.42578125" customWidth="1"/>
    <col min="3845" max="3845" width="2.85546875" customWidth="1"/>
    <col min="3846" max="3846" width="6.28515625" customWidth="1"/>
    <col min="3847" max="3847" width="33.28515625" customWidth="1"/>
    <col min="3848" max="3848" width="8.42578125" customWidth="1"/>
    <col min="3849" max="3849" width="2.85546875" customWidth="1"/>
    <col min="3850" max="3850" width="6.42578125" customWidth="1"/>
    <col min="3851" max="3851" width="33.28515625" customWidth="1"/>
    <col min="3852" max="3852" width="8.42578125" customWidth="1"/>
    <col min="3853" max="3853" width="2.85546875" customWidth="1"/>
    <col min="3854" max="3854" width="6.28515625" customWidth="1"/>
    <col min="3855" max="3855" width="33.28515625" customWidth="1"/>
    <col min="3856" max="3856" width="8.42578125" customWidth="1"/>
    <col min="3857" max="3857" width="2.85546875" customWidth="1"/>
    <col min="3858" max="3858" width="6.28515625" customWidth="1"/>
    <col min="3859" max="3859" width="33.28515625" customWidth="1"/>
    <col min="3860" max="3860" width="8.42578125" customWidth="1"/>
    <col min="3861" max="3861" width="2.85546875" customWidth="1"/>
    <col min="3862" max="3862" width="7.7109375" customWidth="1"/>
    <col min="3863" max="3863" width="33.28515625" customWidth="1"/>
    <col min="3864" max="3864" width="8.85546875" customWidth="1"/>
    <col min="3865" max="3865" width="2.85546875" customWidth="1"/>
    <col min="3866" max="3866" width="6.28515625" customWidth="1"/>
    <col min="3867" max="3867" width="33.28515625" customWidth="1"/>
    <col min="3868" max="3868" width="8.42578125" customWidth="1"/>
    <col min="3869" max="3869" width="2.85546875" customWidth="1"/>
    <col min="3870" max="3870" width="6.28515625" customWidth="1"/>
    <col min="3871" max="3871" width="33.28515625" customWidth="1"/>
    <col min="3872" max="3872" width="8.42578125" customWidth="1"/>
    <col min="3873" max="3873" width="2.85546875" customWidth="1"/>
    <col min="3874" max="3874" width="6.28515625" customWidth="1"/>
    <col min="3875" max="3875" width="33.28515625" customWidth="1"/>
    <col min="3876" max="3876" width="8.42578125" customWidth="1"/>
    <col min="3877" max="3877" width="26.42578125" customWidth="1"/>
    <col min="3878" max="3878" width="0.85546875" customWidth="1"/>
    <col min="3879" max="3879" width="6.85546875" customWidth="1"/>
    <col min="3880" max="3880" width="37.140625" customWidth="1"/>
    <col min="3881" max="3881" width="30.85546875" customWidth="1"/>
    <col min="4097" max="4097" width="53" customWidth="1"/>
    <col min="4098" max="4098" width="6.28515625" customWidth="1"/>
    <col min="4099" max="4099" width="27.28515625" customWidth="1"/>
    <col min="4100" max="4100" width="8.42578125" customWidth="1"/>
    <col min="4101" max="4101" width="2.85546875" customWidth="1"/>
    <col min="4102" max="4102" width="6.28515625" customWidth="1"/>
    <col min="4103" max="4103" width="33.28515625" customWidth="1"/>
    <col min="4104" max="4104" width="8.42578125" customWidth="1"/>
    <col min="4105" max="4105" width="2.85546875" customWidth="1"/>
    <col min="4106" max="4106" width="6.42578125" customWidth="1"/>
    <col min="4107" max="4107" width="33.28515625" customWidth="1"/>
    <col min="4108" max="4108" width="8.42578125" customWidth="1"/>
    <col min="4109" max="4109" width="2.85546875" customWidth="1"/>
    <col min="4110" max="4110" width="6.28515625" customWidth="1"/>
    <col min="4111" max="4111" width="33.28515625" customWidth="1"/>
    <col min="4112" max="4112" width="8.42578125" customWidth="1"/>
    <col min="4113" max="4113" width="2.85546875" customWidth="1"/>
    <col min="4114" max="4114" width="6.28515625" customWidth="1"/>
    <col min="4115" max="4115" width="33.28515625" customWidth="1"/>
    <col min="4116" max="4116" width="8.42578125" customWidth="1"/>
    <col min="4117" max="4117" width="2.85546875" customWidth="1"/>
    <col min="4118" max="4118" width="7.7109375" customWidth="1"/>
    <col min="4119" max="4119" width="33.28515625" customWidth="1"/>
    <col min="4120" max="4120" width="8.85546875" customWidth="1"/>
    <col min="4121" max="4121" width="2.85546875" customWidth="1"/>
    <col min="4122" max="4122" width="6.28515625" customWidth="1"/>
    <col min="4123" max="4123" width="33.28515625" customWidth="1"/>
    <col min="4124" max="4124" width="8.42578125" customWidth="1"/>
    <col min="4125" max="4125" width="2.85546875" customWidth="1"/>
    <col min="4126" max="4126" width="6.28515625" customWidth="1"/>
    <col min="4127" max="4127" width="33.28515625" customWidth="1"/>
    <col min="4128" max="4128" width="8.42578125" customWidth="1"/>
    <col min="4129" max="4129" width="2.85546875" customWidth="1"/>
    <col min="4130" max="4130" width="6.28515625" customWidth="1"/>
    <col min="4131" max="4131" width="33.28515625" customWidth="1"/>
    <col min="4132" max="4132" width="8.42578125" customWidth="1"/>
    <col min="4133" max="4133" width="26.42578125" customWidth="1"/>
    <col min="4134" max="4134" width="0.85546875" customWidth="1"/>
    <col min="4135" max="4135" width="6.85546875" customWidth="1"/>
    <col min="4136" max="4136" width="37.140625" customWidth="1"/>
    <col min="4137" max="4137" width="30.85546875" customWidth="1"/>
    <col min="4353" max="4353" width="53" customWidth="1"/>
    <col min="4354" max="4354" width="6.28515625" customWidth="1"/>
    <col min="4355" max="4355" width="27.28515625" customWidth="1"/>
    <col min="4356" max="4356" width="8.42578125" customWidth="1"/>
    <col min="4357" max="4357" width="2.85546875" customWidth="1"/>
    <col min="4358" max="4358" width="6.28515625" customWidth="1"/>
    <col min="4359" max="4359" width="33.28515625" customWidth="1"/>
    <col min="4360" max="4360" width="8.42578125" customWidth="1"/>
    <col min="4361" max="4361" width="2.85546875" customWidth="1"/>
    <col min="4362" max="4362" width="6.42578125" customWidth="1"/>
    <col min="4363" max="4363" width="33.28515625" customWidth="1"/>
    <col min="4364" max="4364" width="8.42578125" customWidth="1"/>
    <col min="4365" max="4365" width="2.85546875" customWidth="1"/>
    <col min="4366" max="4366" width="6.28515625" customWidth="1"/>
    <col min="4367" max="4367" width="33.28515625" customWidth="1"/>
    <col min="4368" max="4368" width="8.42578125" customWidth="1"/>
    <col min="4369" max="4369" width="2.85546875" customWidth="1"/>
    <col min="4370" max="4370" width="6.28515625" customWidth="1"/>
    <col min="4371" max="4371" width="33.28515625" customWidth="1"/>
    <col min="4372" max="4372" width="8.42578125" customWidth="1"/>
    <col min="4373" max="4373" width="2.85546875" customWidth="1"/>
    <col min="4374" max="4374" width="7.7109375" customWidth="1"/>
    <col min="4375" max="4375" width="33.28515625" customWidth="1"/>
    <col min="4376" max="4376" width="8.85546875" customWidth="1"/>
    <col min="4377" max="4377" width="2.85546875" customWidth="1"/>
    <col min="4378" max="4378" width="6.28515625" customWidth="1"/>
    <col min="4379" max="4379" width="33.28515625" customWidth="1"/>
    <col min="4380" max="4380" width="8.42578125" customWidth="1"/>
    <col min="4381" max="4381" width="2.85546875" customWidth="1"/>
    <col min="4382" max="4382" width="6.28515625" customWidth="1"/>
    <col min="4383" max="4383" width="33.28515625" customWidth="1"/>
    <col min="4384" max="4384" width="8.42578125" customWidth="1"/>
    <col min="4385" max="4385" width="2.85546875" customWidth="1"/>
    <col min="4386" max="4386" width="6.28515625" customWidth="1"/>
    <col min="4387" max="4387" width="33.28515625" customWidth="1"/>
    <col min="4388" max="4388" width="8.42578125" customWidth="1"/>
    <col min="4389" max="4389" width="26.42578125" customWidth="1"/>
    <col min="4390" max="4390" width="0.85546875" customWidth="1"/>
    <col min="4391" max="4391" width="6.85546875" customWidth="1"/>
    <col min="4392" max="4392" width="37.140625" customWidth="1"/>
    <col min="4393" max="4393" width="30.85546875" customWidth="1"/>
    <col min="4609" max="4609" width="53" customWidth="1"/>
    <col min="4610" max="4610" width="6.28515625" customWidth="1"/>
    <col min="4611" max="4611" width="27.28515625" customWidth="1"/>
    <col min="4612" max="4612" width="8.42578125" customWidth="1"/>
    <col min="4613" max="4613" width="2.85546875" customWidth="1"/>
    <col min="4614" max="4614" width="6.28515625" customWidth="1"/>
    <col min="4615" max="4615" width="33.28515625" customWidth="1"/>
    <col min="4616" max="4616" width="8.42578125" customWidth="1"/>
    <col min="4617" max="4617" width="2.85546875" customWidth="1"/>
    <col min="4618" max="4618" width="6.42578125" customWidth="1"/>
    <col min="4619" max="4619" width="33.28515625" customWidth="1"/>
    <col min="4620" max="4620" width="8.42578125" customWidth="1"/>
    <col min="4621" max="4621" width="2.85546875" customWidth="1"/>
    <col min="4622" max="4622" width="6.28515625" customWidth="1"/>
    <col min="4623" max="4623" width="33.28515625" customWidth="1"/>
    <col min="4624" max="4624" width="8.42578125" customWidth="1"/>
    <col min="4625" max="4625" width="2.85546875" customWidth="1"/>
    <col min="4626" max="4626" width="6.28515625" customWidth="1"/>
    <col min="4627" max="4627" width="33.28515625" customWidth="1"/>
    <col min="4628" max="4628" width="8.42578125" customWidth="1"/>
    <col min="4629" max="4629" width="2.85546875" customWidth="1"/>
    <col min="4630" max="4630" width="7.7109375" customWidth="1"/>
    <col min="4631" max="4631" width="33.28515625" customWidth="1"/>
    <col min="4632" max="4632" width="8.85546875" customWidth="1"/>
    <col min="4633" max="4633" width="2.85546875" customWidth="1"/>
    <col min="4634" max="4634" width="6.28515625" customWidth="1"/>
    <col min="4635" max="4635" width="33.28515625" customWidth="1"/>
    <col min="4636" max="4636" width="8.42578125" customWidth="1"/>
    <col min="4637" max="4637" width="2.85546875" customWidth="1"/>
    <col min="4638" max="4638" width="6.28515625" customWidth="1"/>
    <col min="4639" max="4639" width="33.28515625" customWidth="1"/>
    <col min="4640" max="4640" width="8.42578125" customWidth="1"/>
    <col min="4641" max="4641" width="2.85546875" customWidth="1"/>
    <col min="4642" max="4642" width="6.28515625" customWidth="1"/>
    <col min="4643" max="4643" width="33.28515625" customWidth="1"/>
    <col min="4644" max="4644" width="8.42578125" customWidth="1"/>
    <col min="4645" max="4645" width="26.42578125" customWidth="1"/>
    <col min="4646" max="4646" width="0.85546875" customWidth="1"/>
    <col min="4647" max="4647" width="6.85546875" customWidth="1"/>
    <col min="4648" max="4648" width="37.140625" customWidth="1"/>
    <col min="4649" max="4649" width="30.85546875" customWidth="1"/>
    <col min="4865" max="4865" width="53" customWidth="1"/>
    <col min="4866" max="4866" width="6.28515625" customWidth="1"/>
    <col min="4867" max="4867" width="27.28515625" customWidth="1"/>
    <col min="4868" max="4868" width="8.42578125" customWidth="1"/>
    <col min="4869" max="4869" width="2.85546875" customWidth="1"/>
    <col min="4870" max="4870" width="6.28515625" customWidth="1"/>
    <col min="4871" max="4871" width="33.28515625" customWidth="1"/>
    <col min="4872" max="4872" width="8.42578125" customWidth="1"/>
    <col min="4873" max="4873" width="2.85546875" customWidth="1"/>
    <col min="4874" max="4874" width="6.42578125" customWidth="1"/>
    <col min="4875" max="4875" width="33.28515625" customWidth="1"/>
    <col min="4876" max="4876" width="8.42578125" customWidth="1"/>
    <col min="4877" max="4877" width="2.85546875" customWidth="1"/>
    <col min="4878" max="4878" width="6.28515625" customWidth="1"/>
    <col min="4879" max="4879" width="33.28515625" customWidth="1"/>
    <col min="4880" max="4880" width="8.42578125" customWidth="1"/>
    <col min="4881" max="4881" width="2.85546875" customWidth="1"/>
    <col min="4882" max="4882" width="6.28515625" customWidth="1"/>
    <col min="4883" max="4883" width="33.28515625" customWidth="1"/>
    <col min="4884" max="4884" width="8.42578125" customWidth="1"/>
    <col min="4885" max="4885" width="2.85546875" customWidth="1"/>
    <col min="4886" max="4886" width="7.7109375" customWidth="1"/>
    <col min="4887" max="4887" width="33.28515625" customWidth="1"/>
    <col min="4888" max="4888" width="8.85546875" customWidth="1"/>
    <col min="4889" max="4889" width="2.85546875" customWidth="1"/>
    <col min="4890" max="4890" width="6.28515625" customWidth="1"/>
    <col min="4891" max="4891" width="33.28515625" customWidth="1"/>
    <col min="4892" max="4892" width="8.42578125" customWidth="1"/>
    <col min="4893" max="4893" width="2.85546875" customWidth="1"/>
    <col min="4894" max="4894" width="6.28515625" customWidth="1"/>
    <col min="4895" max="4895" width="33.28515625" customWidth="1"/>
    <col min="4896" max="4896" width="8.42578125" customWidth="1"/>
    <col min="4897" max="4897" width="2.85546875" customWidth="1"/>
    <col min="4898" max="4898" width="6.28515625" customWidth="1"/>
    <col min="4899" max="4899" width="33.28515625" customWidth="1"/>
    <col min="4900" max="4900" width="8.42578125" customWidth="1"/>
    <col min="4901" max="4901" width="26.42578125" customWidth="1"/>
    <col min="4902" max="4902" width="0.85546875" customWidth="1"/>
    <col min="4903" max="4903" width="6.85546875" customWidth="1"/>
    <col min="4904" max="4904" width="37.140625" customWidth="1"/>
    <col min="4905" max="4905" width="30.85546875" customWidth="1"/>
    <col min="5121" max="5121" width="53" customWidth="1"/>
    <col min="5122" max="5122" width="6.28515625" customWidth="1"/>
    <col min="5123" max="5123" width="27.28515625" customWidth="1"/>
    <col min="5124" max="5124" width="8.42578125" customWidth="1"/>
    <col min="5125" max="5125" width="2.85546875" customWidth="1"/>
    <col min="5126" max="5126" width="6.28515625" customWidth="1"/>
    <col min="5127" max="5127" width="33.28515625" customWidth="1"/>
    <col min="5128" max="5128" width="8.42578125" customWidth="1"/>
    <col min="5129" max="5129" width="2.85546875" customWidth="1"/>
    <col min="5130" max="5130" width="6.42578125" customWidth="1"/>
    <col min="5131" max="5131" width="33.28515625" customWidth="1"/>
    <col min="5132" max="5132" width="8.42578125" customWidth="1"/>
    <col min="5133" max="5133" width="2.85546875" customWidth="1"/>
    <col min="5134" max="5134" width="6.28515625" customWidth="1"/>
    <col min="5135" max="5135" width="33.28515625" customWidth="1"/>
    <col min="5136" max="5136" width="8.42578125" customWidth="1"/>
    <col min="5137" max="5137" width="2.85546875" customWidth="1"/>
    <col min="5138" max="5138" width="6.28515625" customWidth="1"/>
    <col min="5139" max="5139" width="33.28515625" customWidth="1"/>
    <col min="5140" max="5140" width="8.42578125" customWidth="1"/>
    <col min="5141" max="5141" width="2.85546875" customWidth="1"/>
    <col min="5142" max="5142" width="7.7109375" customWidth="1"/>
    <col min="5143" max="5143" width="33.28515625" customWidth="1"/>
    <col min="5144" max="5144" width="8.85546875" customWidth="1"/>
    <col min="5145" max="5145" width="2.85546875" customWidth="1"/>
    <col min="5146" max="5146" width="6.28515625" customWidth="1"/>
    <col min="5147" max="5147" width="33.28515625" customWidth="1"/>
    <col min="5148" max="5148" width="8.42578125" customWidth="1"/>
    <col min="5149" max="5149" width="2.85546875" customWidth="1"/>
    <col min="5150" max="5150" width="6.28515625" customWidth="1"/>
    <col min="5151" max="5151" width="33.28515625" customWidth="1"/>
    <col min="5152" max="5152" width="8.42578125" customWidth="1"/>
    <col min="5153" max="5153" width="2.85546875" customWidth="1"/>
    <col min="5154" max="5154" width="6.28515625" customWidth="1"/>
    <col min="5155" max="5155" width="33.28515625" customWidth="1"/>
    <col min="5156" max="5156" width="8.42578125" customWidth="1"/>
    <col min="5157" max="5157" width="26.42578125" customWidth="1"/>
    <col min="5158" max="5158" width="0.85546875" customWidth="1"/>
    <col min="5159" max="5159" width="6.85546875" customWidth="1"/>
    <col min="5160" max="5160" width="37.140625" customWidth="1"/>
    <col min="5161" max="5161" width="30.85546875" customWidth="1"/>
    <col min="5377" max="5377" width="53" customWidth="1"/>
    <col min="5378" max="5378" width="6.28515625" customWidth="1"/>
    <col min="5379" max="5379" width="27.28515625" customWidth="1"/>
    <col min="5380" max="5380" width="8.42578125" customWidth="1"/>
    <col min="5381" max="5381" width="2.85546875" customWidth="1"/>
    <col min="5382" max="5382" width="6.28515625" customWidth="1"/>
    <col min="5383" max="5383" width="33.28515625" customWidth="1"/>
    <col min="5384" max="5384" width="8.42578125" customWidth="1"/>
    <col min="5385" max="5385" width="2.85546875" customWidth="1"/>
    <col min="5386" max="5386" width="6.42578125" customWidth="1"/>
    <col min="5387" max="5387" width="33.28515625" customWidth="1"/>
    <col min="5388" max="5388" width="8.42578125" customWidth="1"/>
    <col min="5389" max="5389" width="2.85546875" customWidth="1"/>
    <col min="5390" max="5390" width="6.28515625" customWidth="1"/>
    <col min="5391" max="5391" width="33.28515625" customWidth="1"/>
    <col min="5392" max="5392" width="8.42578125" customWidth="1"/>
    <col min="5393" max="5393" width="2.85546875" customWidth="1"/>
    <col min="5394" max="5394" width="6.28515625" customWidth="1"/>
    <col min="5395" max="5395" width="33.28515625" customWidth="1"/>
    <col min="5396" max="5396" width="8.42578125" customWidth="1"/>
    <col min="5397" max="5397" width="2.85546875" customWidth="1"/>
    <col min="5398" max="5398" width="7.7109375" customWidth="1"/>
    <col min="5399" max="5399" width="33.28515625" customWidth="1"/>
    <col min="5400" max="5400" width="8.85546875" customWidth="1"/>
    <col min="5401" max="5401" width="2.85546875" customWidth="1"/>
    <col min="5402" max="5402" width="6.28515625" customWidth="1"/>
    <col min="5403" max="5403" width="33.28515625" customWidth="1"/>
    <col min="5404" max="5404" width="8.42578125" customWidth="1"/>
    <col min="5405" max="5405" width="2.85546875" customWidth="1"/>
    <col min="5406" max="5406" width="6.28515625" customWidth="1"/>
    <col min="5407" max="5407" width="33.28515625" customWidth="1"/>
    <col min="5408" max="5408" width="8.42578125" customWidth="1"/>
    <col min="5409" max="5409" width="2.85546875" customWidth="1"/>
    <col min="5410" max="5410" width="6.28515625" customWidth="1"/>
    <col min="5411" max="5411" width="33.28515625" customWidth="1"/>
    <col min="5412" max="5412" width="8.42578125" customWidth="1"/>
    <col min="5413" max="5413" width="26.42578125" customWidth="1"/>
    <col min="5414" max="5414" width="0.85546875" customWidth="1"/>
    <col min="5415" max="5415" width="6.85546875" customWidth="1"/>
    <col min="5416" max="5416" width="37.140625" customWidth="1"/>
    <col min="5417" max="5417" width="30.85546875" customWidth="1"/>
    <col min="5633" max="5633" width="53" customWidth="1"/>
    <col min="5634" max="5634" width="6.28515625" customWidth="1"/>
    <col min="5635" max="5635" width="27.28515625" customWidth="1"/>
    <col min="5636" max="5636" width="8.42578125" customWidth="1"/>
    <col min="5637" max="5637" width="2.85546875" customWidth="1"/>
    <col min="5638" max="5638" width="6.28515625" customWidth="1"/>
    <col min="5639" max="5639" width="33.28515625" customWidth="1"/>
    <col min="5640" max="5640" width="8.42578125" customWidth="1"/>
    <col min="5641" max="5641" width="2.85546875" customWidth="1"/>
    <col min="5642" max="5642" width="6.42578125" customWidth="1"/>
    <col min="5643" max="5643" width="33.28515625" customWidth="1"/>
    <col min="5644" max="5644" width="8.42578125" customWidth="1"/>
    <col min="5645" max="5645" width="2.85546875" customWidth="1"/>
    <col min="5646" max="5646" width="6.28515625" customWidth="1"/>
    <col min="5647" max="5647" width="33.28515625" customWidth="1"/>
    <col min="5648" max="5648" width="8.42578125" customWidth="1"/>
    <col min="5649" max="5649" width="2.85546875" customWidth="1"/>
    <col min="5650" max="5650" width="6.28515625" customWidth="1"/>
    <col min="5651" max="5651" width="33.28515625" customWidth="1"/>
    <col min="5652" max="5652" width="8.42578125" customWidth="1"/>
    <col min="5653" max="5653" width="2.85546875" customWidth="1"/>
    <col min="5654" max="5654" width="7.7109375" customWidth="1"/>
    <col min="5655" max="5655" width="33.28515625" customWidth="1"/>
    <col min="5656" max="5656" width="8.85546875" customWidth="1"/>
    <col min="5657" max="5657" width="2.85546875" customWidth="1"/>
    <col min="5658" max="5658" width="6.28515625" customWidth="1"/>
    <col min="5659" max="5659" width="33.28515625" customWidth="1"/>
    <col min="5660" max="5660" width="8.42578125" customWidth="1"/>
    <col min="5661" max="5661" width="2.85546875" customWidth="1"/>
    <col min="5662" max="5662" width="6.28515625" customWidth="1"/>
    <col min="5663" max="5663" width="33.28515625" customWidth="1"/>
    <col min="5664" max="5664" width="8.42578125" customWidth="1"/>
    <col min="5665" max="5665" width="2.85546875" customWidth="1"/>
    <col min="5666" max="5666" width="6.28515625" customWidth="1"/>
    <col min="5667" max="5667" width="33.28515625" customWidth="1"/>
    <col min="5668" max="5668" width="8.42578125" customWidth="1"/>
    <col min="5669" max="5669" width="26.42578125" customWidth="1"/>
    <col min="5670" max="5670" width="0.85546875" customWidth="1"/>
    <col min="5671" max="5671" width="6.85546875" customWidth="1"/>
    <col min="5672" max="5672" width="37.140625" customWidth="1"/>
    <col min="5673" max="5673" width="30.85546875" customWidth="1"/>
    <col min="5889" max="5889" width="53" customWidth="1"/>
    <col min="5890" max="5890" width="6.28515625" customWidth="1"/>
    <col min="5891" max="5891" width="27.28515625" customWidth="1"/>
    <col min="5892" max="5892" width="8.42578125" customWidth="1"/>
    <col min="5893" max="5893" width="2.85546875" customWidth="1"/>
    <col min="5894" max="5894" width="6.28515625" customWidth="1"/>
    <col min="5895" max="5895" width="33.28515625" customWidth="1"/>
    <col min="5896" max="5896" width="8.42578125" customWidth="1"/>
    <col min="5897" max="5897" width="2.85546875" customWidth="1"/>
    <col min="5898" max="5898" width="6.42578125" customWidth="1"/>
    <col min="5899" max="5899" width="33.28515625" customWidth="1"/>
    <col min="5900" max="5900" width="8.42578125" customWidth="1"/>
    <col min="5901" max="5901" width="2.85546875" customWidth="1"/>
    <col min="5902" max="5902" width="6.28515625" customWidth="1"/>
    <col min="5903" max="5903" width="33.28515625" customWidth="1"/>
    <col min="5904" max="5904" width="8.42578125" customWidth="1"/>
    <col min="5905" max="5905" width="2.85546875" customWidth="1"/>
    <col min="5906" max="5906" width="6.28515625" customWidth="1"/>
    <col min="5907" max="5907" width="33.28515625" customWidth="1"/>
    <col min="5908" max="5908" width="8.42578125" customWidth="1"/>
    <col min="5909" max="5909" width="2.85546875" customWidth="1"/>
    <col min="5910" max="5910" width="7.7109375" customWidth="1"/>
    <col min="5911" max="5911" width="33.28515625" customWidth="1"/>
    <col min="5912" max="5912" width="8.85546875" customWidth="1"/>
    <col min="5913" max="5913" width="2.85546875" customWidth="1"/>
    <col min="5914" max="5914" width="6.28515625" customWidth="1"/>
    <col min="5915" max="5915" width="33.28515625" customWidth="1"/>
    <col min="5916" max="5916" width="8.42578125" customWidth="1"/>
    <col min="5917" max="5917" width="2.85546875" customWidth="1"/>
    <col min="5918" max="5918" width="6.28515625" customWidth="1"/>
    <col min="5919" max="5919" width="33.28515625" customWidth="1"/>
    <col min="5920" max="5920" width="8.42578125" customWidth="1"/>
    <col min="5921" max="5921" width="2.85546875" customWidth="1"/>
    <col min="5922" max="5922" width="6.28515625" customWidth="1"/>
    <col min="5923" max="5923" width="33.28515625" customWidth="1"/>
    <col min="5924" max="5924" width="8.42578125" customWidth="1"/>
    <col min="5925" max="5925" width="26.42578125" customWidth="1"/>
    <col min="5926" max="5926" width="0.85546875" customWidth="1"/>
    <col min="5927" max="5927" width="6.85546875" customWidth="1"/>
    <col min="5928" max="5928" width="37.140625" customWidth="1"/>
    <col min="5929" max="5929" width="30.85546875" customWidth="1"/>
    <col min="6145" max="6145" width="53" customWidth="1"/>
    <col min="6146" max="6146" width="6.28515625" customWidth="1"/>
    <col min="6147" max="6147" width="27.28515625" customWidth="1"/>
    <col min="6148" max="6148" width="8.42578125" customWidth="1"/>
    <col min="6149" max="6149" width="2.85546875" customWidth="1"/>
    <col min="6150" max="6150" width="6.28515625" customWidth="1"/>
    <col min="6151" max="6151" width="33.28515625" customWidth="1"/>
    <col min="6152" max="6152" width="8.42578125" customWidth="1"/>
    <col min="6153" max="6153" width="2.85546875" customWidth="1"/>
    <col min="6154" max="6154" width="6.42578125" customWidth="1"/>
    <col min="6155" max="6155" width="33.28515625" customWidth="1"/>
    <col min="6156" max="6156" width="8.42578125" customWidth="1"/>
    <col min="6157" max="6157" width="2.85546875" customWidth="1"/>
    <col min="6158" max="6158" width="6.28515625" customWidth="1"/>
    <col min="6159" max="6159" width="33.28515625" customWidth="1"/>
    <col min="6160" max="6160" width="8.42578125" customWidth="1"/>
    <col min="6161" max="6161" width="2.85546875" customWidth="1"/>
    <col min="6162" max="6162" width="6.28515625" customWidth="1"/>
    <col min="6163" max="6163" width="33.28515625" customWidth="1"/>
    <col min="6164" max="6164" width="8.42578125" customWidth="1"/>
    <col min="6165" max="6165" width="2.85546875" customWidth="1"/>
    <col min="6166" max="6166" width="7.7109375" customWidth="1"/>
    <col min="6167" max="6167" width="33.28515625" customWidth="1"/>
    <col min="6168" max="6168" width="8.85546875" customWidth="1"/>
    <col min="6169" max="6169" width="2.85546875" customWidth="1"/>
    <col min="6170" max="6170" width="6.28515625" customWidth="1"/>
    <col min="6171" max="6171" width="33.28515625" customWidth="1"/>
    <col min="6172" max="6172" width="8.42578125" customWidth="1"/>
    <col min="6173" max="6173" width="2.85546875" customWidth="1"/>
    <col min="6174" max="6174" width="6.28515625" customWidth="1"/>
    <col min="6175" max="6175" width="33.28515625" customWidth="1"/>
    <col min="6176" max="6176" width="8.42578125" customWidth="1"/>
    <col min="6177" max="6177" width="2.85546875" customWidth="1"/>
    <col min="6178" max="6178" width="6.28515625" customWidth="1"/>
    <col min="6179" max="6179" width="33.28515625" customWidth="1"/>
    <col min="6180" max="6180" width="8.42578125" customWidth="1"/>
    <col min="6181" max="6181" width="26.42578125" customWidth="1"/>
    <col min="6182" max="6182" width="0.85546875" customWidth="1"/>
    <col min="6183" max="6183" width="6.85546875" customWidth="1"/>
    <col min="6184" max="6184" width="37.140625" customWidth="1"/>
    <col min="6185" max="6185" width="30.85546875" customWidth="1"/>
    <col min="6401" max="6401" width="53" customWidth="1"/>
    <col min="6402" max="6402" width="6.28515625" customWidth="1"/>
    <col min="6403" max="6403" width="27.28515625" customWidth="1"/>
    <col min="6404" max="6404" width="8.42578125" customWidth="1"/>
    <col min="6405" max="6405" width="2.85546875" customWidth="1"/>
    <col min="6406" max="6406" width="6.28515625" customWidth="1"/>
    <col min="6407" max="6407" width="33.28515625" customWidth="1"/>
    <col min="6408" max="6408" width="8.42578125" customWidth="1"/>
    <col min="6409" max="6409" width="2.85546875" customWidth="1"/>
    <col min="6410" max="6410" width="6.42578125" customWidth="1"/>
    <col min="6411" max="6411" width="33.28515625" customWidth="1"/>
    <col min="6412" max="6412" width="8.42578125" customWidth="1"/>
    <col min="6413" max="6413" width="2.85546875" customWidth="1"/>
    <col min="6414" max="6414" width="6.28515625" customWidth="1"/>
    <col min="6415" max="6415" width="33.28515625" customWidth="1"/>
    <col min="6416" max="6416" width="8.42578125" customWidth="1"/>
    <col min="6417" max="6417" width="2.85546875" customWidth="1"/>
    <col min="6418" max="6418" width="6.28515625" customWidth="1"/>
    <col min="6419" max="6419" width="33.28515625" customWidth="1"/>
    <col min="6420" max="6420" width="8.42578125" customWidth="1"/>
    <col min="6421" max="6421" width="2.85546875" customWidth="1"/>
    <col min="6422" max="6422" width="7.7109375" customWidth="1"/>
    <col min="6423" max="6423" width="33.28515625" customWidth="1"/>
    <col min="6424" max="6424" width="8.85546875" customWidth="1"/>
    <col min="6425" max="6425" width="2.85546875" customWidth="1"/>
    <col min="6426" max="6426" width="6.28515625" customWidth="1"/>
    <col min="6427" max="6427" width="33.28515625" customWidth="1"/>
    <col min="6428" max="6428" width="8.42578125" customWidth="1"/>
    <col min="6429" max="6429" width="2.85546875" customWidth="1"/>
    <col min="6430" max="6430" width="6.28515625" customWidth="1"/>
    <col min="6431" max="6431" width="33.28515625" customWidth="1"/>
    <col min="6432" max="6432" width="8.42578125" customWidth="1"/>
    <col min="6433" max="6433" width="2.85546875" customWidth="1"/>
    <col min="6434" max="6434" width="6.28515625" customWidth="1"/>
    <col min="6435" max="6435" width="33.28515625" customWidth="1"/>
    <col min="6436" max="6436" width="8.42578125" customWidth="1"/>
    <col min="6437" max="6437" width="26.42578125" customWidth="1"/>
    <col min="6438" max="6438" width="0.85546875" customWidth="1"/>
    <col min="6439" max="6439" width="6.85546875" customWidth="1"/>
    <col min="6440" max="6440" width="37.140625" customWidth="1"/>
    <col min="6441" max="6441" width="30.85546875" customWidth="1"/>
    <col min="6657" max="6657" width="53" customWidth="1"/>
    <col min="6658" max="6658" width="6.28515625" customWidth="1"/>
    <col min="6659" max="6659" width="27.28515625" customWidth="1"/>
    <col min="6660" max="6660" width="8.42578125" customWidth="1"/>
    <col min="6661" max="6661" width="2.85546875" customWidth="1"/>
    <col min="6662" max="6662" width="6.28515625" customWidth="1"/>
    <col min="6663" max="6663" width="33.28515625" customWidth="1"/>
    <col min="6664" max="6664" width="8.42578125" customWidth="1"/>
    <col min="6665" max="6665" width="2.85546875" customWidth="1"/>
    <col min="6666" max="6666" width="6.42578125" customWidth="1"/>
    <col min="6667" max="6667" width="33.28515625" customWidth="1"/>
    <col min="6668" max="6668" width="8.42578125" customWidth="1"/>
    <col min="6669" max="6669" width="2.85546875" customWidth="1"/>
    <col min="6670" max="6670" width="6.28515625" customWidth="1"/>
    <col min="6671" max="6671" width="33.28515625" customWidth="1"/>
    <col min="6672" max="6672" width="8.42578125" customWidth="1"/>
    <col min="6673" max="6673" width="2.85546875" customWidth="1"/>
    <col min="6674" max="6674" width="6.28515625" customWidth="1"/>
    <col min="6675" max="6675" width="33.28515625" customWidth="1"/>
    <col min="6676" max="6676" width="8.42578125" customWidth="1"/>
    <col min="6677" max="6677" width="2.85546875" customWidth="1"/>
    <col min="6678" max="6678" width="7.7109375" customWidth="1"/>
    <col min="6679" max="6679" width="33.28515625" customWidth="1"/>
    <col min="6680" max="6680" width="8.85546875" customWidth="1"/>
    <col min="6681" max="6681" width="2.85546875" customWidth="1"/>
    <col min="6682" max="6682" width="6.28515625" customWidth="1"/>
    <col min="6683" max="6683" width="33.28515625" customWidth="1"/>
    <col min="6684" max="6684" width="8.42578125" customWidth="1"/>
    <col min="6685" max="6685" width="2.85546875" customWidth="1"/>
    <col min="6686" max="6686" width="6.28515625" customWidth="1"/>
    <col min="6687" max="6687" width="33.28515625" customWidth="1"/>
    <col min="6688" max="6688" width="8.42578125" customWidth="1"/>
    <col min="6689" max="6689" width="2.85546875" customWidth="1"/>
    <col min="6690" max="6690" width="6.28515625" customWidth="1"/>
    <col min="6691" max="6691" width="33.28515625" customWidth="1"/>
    <col min="6692" max="6692" width="8.42578125" customWidth="1"/>
    <col min="6693" max="6693" width="26.42578125" customWidth="1"/>
    <col min="6694" max="6694" width="0.85546875" customWidth="1"/>
    <col min="6695" max="6695" width="6.85546875" customWidth="1"/>
    <col min="6696" max="6696" width="37.140625" customWidth="1"/>
    <col min="6697" max="6697" width="30.85546875" customWidth="1"/>
    <col min="6913" max="6913" width="53" customWidth="1"/>
    <col min="6914" max="6914" width="6.28515625" customWidth="1"/>
    <col min="6915" max="6915" width="27.28515625" customWidth="1"/>
    <col min="6916" max="6916" width="8.42578125" customWidth="1"/>
    <col min="6917" max="6917" width="2.85546875" customWidth="1"/>
    <col min="6918" max="6918" width="6.28515625" customWidth="1"/>
    <col min="6919" max="6919" width="33.28515625" customWidth="1"/>
    <col min="6920" max="6920" width="8.42578125" customWidth="1"/>
    <col min="6921" max="6921" width="2.85546875" customWidth="1"/>
    <col min="6922" max="6922" width="6.42578125" customWidth="1"/>
    <col min="6923" max="6923" width="33.28515625" customWidth="1"/>
    <col min="6924" max="6924" width="8.42578125" customWidth="1"/>
    <col min="6925" max="6925" width="2.85546875" customWidth="1"/>
    <col min="6926" max="6926" width="6.28515625" customWidth="1"/>
    <col min="6927" max="6927" width="33.28515625" customWidth="1"/>
    <col min="6928" max="6928" width="8.42578125" customWidth="1"/>
    <col min="6929" max="6929" width="2.85546875" customWidth="1"/>
    <col min="6930" max="6930" width="6.28515625" customWidth="1"/>
    <col min="6931" max="6931" width="33.28515625" customWidth="1"/>
    <col min="6932" max="6932" width="8.42578125" customWidth="1"/>
    <col min="6933" max="6933" width="2.85546875" customWidth="1"/>
    <col min="6934" max="6934" width="7.7109375" customWidth="1"/>
    <col min="6935" max="6935" width="33.28515625" customWidth="1"/>
    <col min="6936" max="6936" width="8.85546875" customWidth="1"/>
    <col min="6937" max="6937" width="2.85546875" customWidth="1"/>
    <col min="6938" max="6938" width="6.28515625" customWidth="1"/>
    <col min="6939" max="6939" width="33.28515625" customWidth="1"/>
    <col min="6940" max="6940" width="8.42578125" customWidth="1"/>
    <col min="6941" max="6941" width="2.85546875" customWidth="1"/>
    <col min="6942" max="6942" width="6.28515625" customWidth="1"/>
    <col min="6943" max="6943" width="33.28515625" customWidth="1"/>
    <col min="6944" max="6944" width="8.42578125" customWidth="1"/>
    <col min="6945" max="6945" width="2.85546875" customWidth="1"/>
    <col min="6946" max="6946" width="6.28515625" customWidth="1"/>
    <col min="6947" max="6947" width="33.28515625" customWidth="1"/>
    <col min="6948" max="6948" width="8.42578125" customWidth="1"/>
    <col min="6949" max="6949" width="26.42578125" customWidth="1"/>
    <col min="6950" max="6950" width="0.85546875" customWidth="1"/>
    <col min="6951" max="6951" width="6.85546875" customWidth="1"/>
    <col min="6952" max="6952" width="37.140625" customWidth="1"/>
    <col min="6953" max="6953" width="30.85546875" customWidth="1"/>
    <col min="7169" max="7169" width="53" customWidth="1"/>
    <col min="7170" max="7170" width="6.28515625" customWidth="1"/>
    <col min="7171" max="7171" width="27.28515625" customWidth="1"/>
    <col min="7172" max="7172" width="8.42578125" customWidth="1"/>
    <col min="7173" max="7173" width="2.85546875" customWidth="1"/>
    <col min="7174" max="7174" width="6.28515625" customWidth="1"/>
    <col min="7175" max="7175" width="33.28515625" customWidth="1"/>
    <col min="7176" max="7176" width="8.42578125" customWidth="1"/>
    <col min="7177" max="7177" width="2.85546875" customWidth="1"/>
    <col min="7178" max="7178" width="6.42578125" customWidth="1"/>
    <col min="7179" max="7179" width="33.28515625" customWidth="1"/>
    <col min="7180" max="7180" width="8.42578125" customWidth="1"/>
    <col min="7181" max="7181" width="2.85546875" customWidth="1"/>
    <col min="7182" max="7182" width="6.28515625" customWidth="1"/>
    <col min="7183" max="7183" width="33.28515625" customWidth="1"/>
    <col min="7184" max="7184" width="8.42578125" customWidth="1"/>
    <col min="7185" max="7185" width="2.85546875" customWidth="1"/>
    <col min="7186" max="7186" width="6.28515625" customWidth="1"/>
    <col min="7187" max="7187" width="33.28515625" customWidth="1"/>
    <col min="7188" max="7188" width="8.42578125" customWidth="1"/>
    <col min="7189" max="7189" width="2.85546875" customWidth="1"/>
    <col min="7190" max="7190" width="7.7109375" customWidth="1"/>
    <col min="7191" max="7191" width="33.28515625" customWidth="1"/>
    <col min="7192" max="7192" width="8.85546875" customWidth="1"/>
    <col min="7193" max="7193" width="2.85546875" customWidth="1"/>
    <col min="7194" max="7194" width="6.28515625" customWidth="1"/>
    <col min="7195" max="7195" width="33.28515625" customWidth="1"/>
    <col min="7196" max="7196" width="8.42578125" customWidth="1"/>
    <col min="7197" max="7197" width="2.85546875" customWidth="1"/>
    <col min="7198" max="7198" width="6.28515625" customWidth="1"/>
    <col min="7199" max="7199" width="33.28515625" customWidth="1"/>
    <col min="7200" max="7200" width="8.42578125" customWidth="1"/>
    <col min="7201" max="7201" width="2.85546875" customWidth="1"/>
    <col min="7202" max="7202" width="6.28515625" customWidth="1"/>
    <col min="7203" max="7203" width="33.28515625" customWidth="1"/>
    <col min="7204" max="7204" width="8.42578125" customWidth="1"/>
    <col min="7205" max="7205" width="26.42578125" customWidth="1"/>
    <col min="7206" max="7206" width="0.85546875" customWidth="1"/>
    <col min="7207" max="7207" width="6.85546875" customWidth="1"/>
    <col min="7208" max="7208" width="37.140625" customWidth="1"/>
    <col min="7209" max="7209" width="30.85546875" customWidth="1"/>
    <col min="7425" max="7425" width="53" customWidth="1"/>
    <col min="7426" max="7426" width="6.28515625" customWidth="1"/>
    <col min="7427" max="7427" width="27.28515625" customWidth="1"/>
    <col min="7428" max="7428" width="8.42578125" customWidth="1"/>
    <col min="7429" max="7429" width="2.85546875" customWidth="1"/>
    <col min="7430" max="7430" width="6.28515625" customWidth="1"/>
    <col min="7431" max="7431" width="33.28515625" customWidth="1"/>
    <col min="7432" max="7432" width="8.42578125" customWidth="1"/>
    <col min="7433" max="7433" width="2.85546875" customWidth="1"/>
    <col min="7434" max="7434" width="6.42578125" customWidth="1"/>
    <col min="7435" max="7435" width="33.28515625" customWidth="1"/>
    <col min="7436" max="7436" width="8.42578125" customWidth="1"/>
    <col min="7437" max="7437" width="2.85546875" customWidth="1"/>
    <col min="7438" max="7438" width="6.28515625" customWidth="1"/>
    <col min="7439" max="7439" width="33.28515625" customWidth="1"/>
    <col min="7440" max="7440" width="8.42578125" customWidth="1"/>
    <col min="7441" max="7441" width="2.85546875" customWidth="1"/>
    <col min="7442" max="7442" width="6.28515625" customWidth="1"/>
    <col min="7443" max="7443" width="33.28515625" customWidth="1"/>
    <col min="7444" max="7444" width="8.42578125" customWidth="1"/>
    <col min="7445" max="7445" width="2.85546875" customWidth="1"/>
    <col min="7446" max="7446" width="7.7109375" customWidth="1"/>
    <col min="7447" max="7447" width="33.28515625" customWidth="1"/>
    <col min="7448" max="7448" width="8.85546875" customWidth="1"/>
    <col min="7449" max="7449" width="2.85546875" customWidth="1"/>
    <col min="7450" max="7450" width="6.28515625" customWidth="1"/>
    <col min="7451" max="7451" width="33.28515625" customWidth="1"/>
    <col min="7452" max="7452" width="8.42578125" customWidth="1"/>
    <col min="7453" max="7453" width="2.85546875" customWidth="1"/>
    <col min="7454" max="7454" width="6.28515625" customWidth="1"/>
    <col min="7455" max="7455" width="33.28515625" customWidth="1"/>
    <col min="7456" max="7456" width="8.42578125" customWidth="1"/>
    <col min="7457" max="7457" width="2.85546875" customWidth="1"/>
    <col min="7458" max="7458" width="6.28515625" customWidth="1"/>
    <col min="7459" max="7459" width="33.28515625" customWidth="1"/>
    <col min="7460" max="7460" width="8.42578125" customWidth="1"/>
    <col min="7461" max="7461" width="26.42578125" customWidth="1"/>
    <col min="7462" max="7462" width="0.85546875" customWidth="1"/>
    <col min="7463" max="7463" width="6.85546875" customWidth="1"/>
    <col min="7464" max="7464" width="37.140625" customWidth="1"/>
    <col min="7465" max="7465" width="30.85546875" customWidth="1"/>
    <col min="7681" max="7681" width="53" customWidth="1"/>
    <col min="7682" max="7682" width="6.28515625" customWidth="1"/>
    <col min="7683" max="7683" width="27.28515625" customWidth="1"/>
    <col min="7684" max="7684" width="8.42578125" customWidth="1"/>
    <col min="7685" max="7685" width="2.85546875" customWidth="1"/>
    <col min="7686" max="7686" width="6.28515625" customWidth="1"/>
    <col min="7687" max="7687" width="33.28515625" customWidth="1"/>
    <col min="7688" max="7688" width="8.42578125" customWidth="1"/>
    <col min="7689" max="7689" width="2.85546875" customWidth="1"/>
    <col min="7690" max="7690" width="6.42578125" customWidth="1"/>
    <col min="7691" max="7691" width="33.28515625" customWidth="1"/>
    <col min="7692" max="7692" width="8.42578125" customWidth="1"/>
    <col min="7693" max="7693" width="2.85546875" customWidth="1"/>
    <col min="7694" max="7694" width="6.28515625" customWidth="1"/>
    <col min="7695" max="7695" width="33.28515625" customWidth="1"/>
    <col min="7696" max="7696" width="8.42578125" customWidth="1"/>
    <col min="7697" max="7697" width="2.85546875" customWidth="1"/>
    <col min="7698" max="7698" width="6.28515625" customWidth="1"/>
    <col min="7699" max="7699" width="33.28515625" customWidth="1"/>
    <col min="7700" max="7700" width="8.42578125" customWidth="1"/>
    <col min="7701" max="7701" width="2.85546875" customWidth="1"/>
    <col min="7702" max="7702" width="7.7109375" customWidth="1"/>
    <col min="7703" max="7703" width="33.28515625" customWidth="1"/>
    <col min="7704" max="7704" width="8.85546875" customWidth="1"/>
    <col min="7705" max="7705" width="2.85546875" customWidth="1"/>
    <col min="7706" max="7706" width="6.28515625" customWidth="1"/>
    <col min="7707" max="7707" width="33.28515625" customWidth="1"/>
    <col min="7708" max="7708" width="8.42578125" customWidth="1"/>
    <col min="7709" max="7709" width="2.85546875" customWidth="1"/>
    <col min="7710" max="7710" width="6.28515625" customWidth="1"/>
    <col min="7711" max="7711" width="33.28515625" customWidth="1"/>
    <col min="7712" max="7712" width="8.42578125" customWidth="1"/>
    <col min="7713" max="7713" width="2.85546875" customWidth="1"/>
    <col min="7714" max="7714" width="6.28515625" customWidth="1"/>
    <col min="7715" max="7715" width="33.28515625" customWidth="1"/>
    <col min="7716" max="7716" width="8.42578125" customWidth="1"/>
    <col min="7717" max="7717" width="26.42578125" customWidth="1"/>
    <col min="7718" max="7718" width="0.85546875" customWidth="1"/>
    <col min="7719" max="7719" width="6.85546875" customWidth="1"/>
    <col min="7720" max="7720" width="37.140625" customWidth="1"/>
    <col min="7721" max="7721" width="30.85546875" customWidth="1"/>
    <col min="7937" max="7937" width="53" customWidth="1"/>
    <col min="7938" max="7938" width="6.28515625" customWidth="1"/>
    <col min="7939" max="7939" width="27.28515625" customWidth="1"/>
    <col min="7940" max="7940" width="8.42578125" customWidth="1"/>
    <col min="7941" max="7941" width="2.85546875" customWidth="1"/>
    <col min="7942" max="7942" width="6.28515625" customWidth="1"/>
    <col min="7943" max="7943" width="33.28515625" customWidth="1"/>
    <col min="7944" max="7944" width="8.42578125" customWidth="1"/>
    <col min="7945" max="7945" width="2.85546875" customWidth="1"/>
    <col min="7946" max="7946" width="6.42578125" customWidth="1"/>
    <col min="7947" max="7947" width="33.28515625" customWidth="1"/>
    <col min="7948" max="7948" width="8.42578125" customWidth="1"/>
    <col min="7949" max="7949" width="2.85546875" customWidth="1"/>
    <col min="7950" max="7950" width="6.28515625" customWidth="1"/>
    <col min="7951" max="7951" width="33.28515625" customWidth="1"/>
    <col min="7952" max="7952" width="8.42578125" customWidth="1"/>
    <col min="7953" max="7953" width="2.85546875" customWidth="1"/>
    <col min="7954" max="7954" width="6.28515625" customWidth="1"/>
    <col min="7955" max="7955" width="33.28515625" customWidth="1"/>
    <col min="7956" max="7956" width="8.42578125" customWidth="1"/>
    <col min="7957" max="7957" width="2.85546875" customWidth="1"/>
    <col min="7958" max="7958" width="7.7109375" customWidth="1"/>
    <col min="7959" max="7959" width="33.28515625" customWidth="1"/>
    <col min="7960" max="7960" width="8.85546875" customWidth="1"/>
    <col min="7961" max="7961" width="2.85546875" customWidth="1"/>
    <col min="7962" max="7962" width="6.28515625" customWidth="1"/>
    <col min="7963" max="7963" width="33.28515625" customWidth="1"/>
    <col min="7964" max="7964" width="8.42578125" customWidth="1"/>
    <col min="7965" max="7965" width="2.85546875" customWidth="1"/>
    <col min="7966" max="7966" width="6.28515625" customWidth="1"/>
    <col min="7967" max="7967" width="33.28515625" customWidth="1"/>
    <col min="7968" max="7968" width="8.42578125" customWidth="1"/>
    <col min="7969" max="7969" width="2.85546875" customWidth="1"/>
    <col min="7970" max="7970" width="6.28515625" customWidth="1"/>
    <col min="7971" max="7971" width="33.28515625" customWidth="1"/>
    <col min="7972" max="7972" width="8.42578125" customWidth="1"/>
    <col min="7973" max="7973" width="26.42578125" customWidth="1"/>
    <col min="7974" max="7974" width="0.85546875" customWidth="1"/>
    <col min="7975" max="7975" width="6.85546875" customWidth="1"/>
    <col min="7976" max="7976" width="37.140625" customWidth="1"/>
    <col min="7977" max="7977" width="30.85546875" customWidth="1"/>
    <col min="8193" max="8193" width="53" customWidth="1"/>
    <col min="8194" max="8194" width="6.28515625" customWidth="1"/>
    <col min="8195" max="8195" width="27.28515625" customWidth="1"/>
    <col min="8196" max="8196" width="8.42578125" customWidth="1"/>
    <col min="8197" max="8197" width="2.85546875" customWidth="1"/>
    <col min="8198" max="8198" width="6.28515625" customWidth="1"/>
    <col min="8199" max="8199" width="33.28515625" customWidth="1"/>
    <col min="8200" max="8200" width="8.42578125" customWidth="1"/>
    <col min="8201" max="8201" width="2.85546875" customWidth="1"/>
    <col min="8202" max="8202" width="6.42578125" customWidth="1"/>
    <col min="8203" max="8203" width="33.28515625" customWidth="1"/>
    <col min="8204" max="8204" width="8.42578125" customWidth="1"/>
    <col min="8205" max="8205" width="2.85546875" customWidth="1"/>
    <col min="8206" max="8206" width="6.28515625" customWidth="1"/>
    <col min="8207" max="8207" width="33.28515625" customWidth="1"/>
    <col min="8208" max="8208" width="8.42578125" customWidth="1"/>
    <col min="8209" max="8209" width="2.85546875" customWidth="1"/>
    <col min="8210" max="8210" width="6.28515625" customWidth="1"/>
    <col min="8211" max="8211" width="33.28515625" customWidth="1"/>
    <col min="8212" max="8212" width="8.42578125" customWidth="1"/>
    <col min="8213" max="8213" width="2.85546875" customWidth="1"/>
    <col min="8214" max="8214" width="7.7109375" customWidth="1"/>
    <col min="8215" max="8215" width="33.28515625" customWidth="1"/>
    <col min="8216" max="8216" width="8.85546875" customWidth="1"/>
    <col min="8217" max="8217" width="2.85546875" customWidth="1"/>
    <col min="8218" max="8218" width="6.28515625" customWidth="1"/>
    <col min="8219" max="8219" width="33.28515625" customWidth="1"/>
    <col min="8220" max="8220" width="8.42578125" customWidth="1"/>
    <col min="8221" max="8221" width="2.85546875" customWidth="1"/>
    <col min="8222" max="8222" width="6.28515625" customWidth="1"/>
    <col min="8223" max="8223" width="33.28515625" customWidth="1"/>
    <col min="8224" max="8224" width="8.42578125" customWidth="1"/>
    <col min="8225" max="8225" width="2.85546875" customWidth="1"/>
    <col min="8226" max="8226" width="6.28515625" customWidth="1"/>
    <col min="8227" max="8227" width="33.28515625" customWidth="1"/>
    <col min="8228" max="8228" width="8.42578125" customWidth="1"/>
    <col min="8229" max="8229" width="26.42578125" customWidth="1"/>
    <col min="8230" max="8230" width="0.85546875" customWidth="1"/>
    <col min="8231" max="8231" width="6.85546875" customWidth="1"/>
    <col min="8232" max="8232" width="37.140625" customWidth="1"/>
    <col min="8233" max="8233" width="30.85546875" customWidth="1"/>
    <col min="8449" max="8449" width="53" customWidth="1"/>
    <col min="8450" max="8450" width="6.28515625" customWidth="1"/>
    <col min="8451" max="8451" width="27.28515625" customWidth="1"/>
    <col min="8452" max="8452" width="8.42578125" customWidth="1"/>
    <col min="8453" max="8453" width="2.85546875" customWidth="1"/>
    <col min="8454" max="8454" width="6.28515625" customWidth="1"/>
    <col min="8455" max="8455" width="33.28515625" customWidth="1"/>
    <col min="8456" max="8456" width="8.42578125" customWidth="1"/>
    <col min="8457" max="8457" width="2.85546875" customWidth="1"/>
    <col min="8458" max="8458" width="6.42578125" customWidth="1"/>
    <col min="8459" max="8459" width="33.28515625" customWidth="1"/>
    <col min="8460" max="8460" width="8.42578125" customWidth="1"/>
    <col min="8461" max="8461" width="2.85546875" customWidth="1"/>
    <col min="8462" max="8462" width="6.28515625" customWidth="1"/>
    <col min="8463" max="8463" width="33.28515625" customWidth="1"/>
    <col min="8464" max="8464" width="8.42578125" customWidth="1"/>
    <col min="8465" max="8465" width="2.85546875" customWidth="1"/>
    <col min="8466" max="8466" width="6.28515625" customWidth="1"/>
    <col min="8467" max="8467" width="33.28515625" customWidth="1"/>
    <col min="8468" max="8468" width="8.42578125" customWidth="1"/>
    <col min="8469" max="8469" width="2.85546875" customWidth="1"/>
    <col min="8470" max="8470" width="7.7109375" customWidth="1"/>
    <col min="8471" max="8471" width="33.28515625" customWidth="1"/>
    <col min="8472" max="8472" width="8.85546875" customWidth="1"/>
    <col min="8473" max="8473" width="2.85546875" customWidth="1"/>
    <col min="8474" max="8474" width="6.28515625" customWidth="1"/>
    <col min="8475" max="8475" width="33.28515625" customWidth="1"/>
    <col min="8476" max="8476" width="8.42578125" customWidth="1"/>
    <col min="8477" max="8477" width="2.85546875" customWidth="1"/>
    <col min="8478" max="8478" width="6.28515625" customWidth="1"/>
    <col min="8479" max="8479" width="33.28515625" customWidth="1"/>
    <col min="8480" max="8480" width="8.42578125" customWidth="1"/>
    <col min="8481" max="8481" width="2.85546875" customWidth="1"/>
    <col min="8482" max="8482" width="6.28515625" customWidth="1"/>
    <col min="8483" max="8483" width="33.28515625" customWidth="1"/>
    <col min="8484" max="8484" width="8.42578125" customWidth="1"/>
    <col min="8485" max="8485" width="26.42578125" customWidth="1"/>
    <col min="8486" max="8486" width="0.85546875" customWidth="1"/>
    <col min="8487" max="8487" width="6.85546875" customWidth="1"/>
    <col min="8488" max="8488" width="37.140625" customWidth="1"/>
    <col min="8489" max="8489" width="30.85546875" customWidth="1"/>
    <col min="8705" max="8705" width="53" customWidth="1"/>
    <col min="8706" max="8706" width="6.28515625" customWidth="1"/>
    <col min="8707" max="8707" width="27.28515625" customWidth="1"/>
    <col min="8708" max="8708" width="8.42578125" customWidth="1"/>
    <col min="8709" max="8709" width="2.85546875" customWidth="1"/>
    <col min="8710" max="8710" width="6.28515625" customWidth="1"/>
    <col min="8711" max="8711" width="33.28515625" customWidth="1"/>
    <col min="8712" max="8712" width="8.42578125" customWidth="1"/>
    <col min="8713" max="8713" width="2.85546875" customWidth="1"/>
    <col min="8714" max="8714" width="6.42578125" customWidth="1"/>
    <col min="8715" max="8715" width="33.28515625" customWidth="1"/>
    <col min="8716" max="8716" width="8.42578125" customWidth="1"/>
    <col min="8717" max="8717" width="2.85546875" customWidth="1"/>
    <col min="8718" max="8718" width="6.28515625" customWidth="1"/>
    <col min="8719" max="8719" width="33.28515625" customWidth="1"/>
    <col min="8720" max="8720" width="8.42578125" customWidth="1"/>
    <col min="8721" max="8721" width="2.85546875" customWidth="1"/>
    <col min="8722" max="8722" width="6.28515625" customWidth="1"/>
    <col min="8723" max="8723" width="33.28515625" customWidth="1"/>
    <col min="8724" max="8724" width="8.42578125" customWidth="1"/>
    <col min="8725" max="8725" width="2.85546875" customWidth="1"/>
    <col min="8726" max="8726" width="7.7109375" customWidth="1"/>
    <col min="8727" max="8727" width="33.28515625" customWidth="1"/>
    <col min="8728" max="8728" width="8.85546875" customWidth="1"/>
    <col min="8729" max="8729" width="2.85546875" customWidth="1"/>
    <col min="8730" max="8730" width="6.28515625" customWidth="1"/>
    <col min="8731" max="8731" width="33.28515625" customWidth="1"/>
    <col min="8732" max="8732" width="8.42578125" customWidth="1"/>
    <col min="8733" max="8733" width="2.85546875" customWidth="1"/>
    <col min="8734" max="8734" width="6.28515625" customWidth="1"/>
    <col min="8735" max="8735" width="33.28515625" customWidth="1"/>
    <col min="8736" max="8736" width="8.42578125" customWidth="1"/>
    <col min="8737" max="8737" width="2.85546875" customWidth="1"/>
    <col min="8738" max="8738" width="6.28515625" customWidth="1"/>
    <col min="8739" max="8739" width="33.28515625" customWidth="1"/>
    <col min="8740" max="8740" width="8.42578125" customWidth="1"/>
    <col min="8741" max="8741" width="26.42578125" customWidth="1"/>
    <col min="8742" max="8742" width="0.85546875" customWidth="1"/>
    <col min="8743" max="8743" width="6.85546875" customWidth="1"/>
    <col min="8744" max="8744" width="37.140625" customWidth="1"/>
    <col min="8745" max="8745" width="30.85546875" customWidth="1"/>
    <col min="8961" max="8961" width="53" customWidth="1"/>
    <col min="8962" max="8962" width="6.28515625" customWidth="1"/>
    <col min="8963" max="8963" width="27.28515625" customWidth="1"/>
    <col min="8964" max="8964" width="8.42578125" customWidth="1"/>
    <col min="8965" max="8965" width="2.85546875" customWidth="1"/>
    <col min="8966" max="8966" width="6.28515625" customWidth="1"/>
    <col min="8967" max="8967" width="33.28515625" customWidth="1"/>
    <col min="8968" max="8968" width="8.42578125" customWidth="1"/>
    <col min="8969" max="8969" width="2.85546875" customWidth="1"/>
    <col min="8970" max="8970" width="6.42578125" customWidth="1"/>
    <col min="8971" max="8971" width="33.28515625" customWidth="1"/>
    <col min="8972" max="8972" width="8.42578125" customWidth="1"/>
    <col min="8973" max="8973" width="2.85546875" customWidth="1"/>
    <col min="8974" max="8974" width="6.28515625" customWidth="1"/>
    <col min="8975" max="8975" width="33.28515625" customWidth="1"/>
    <col min="8976" max="8976" width="8.42578125" customWidth="1"/>
    <col min="8977" max="8977" width="2.85546875" customWidth="1"/>
    <col min="8978" max="8978" width="6.28515625" customWidth="1"/>
    <col min="8979" max="8979" width="33.28515625" customWidth="1"/>
    <col min="8980" max="8980" width="8.42578125" customWidth="1"/>
    <col min="8981" max="8981" width="2.85546875" customWidth="1"/>
    <col min="8982" max="8982" width="7.7109375" customWidth="1"/>
    <col min="8983" max="8983" width="33.28515625" customWidth="1"/>
    <col min="8984" max="8984" width="8.85546875" customWidth="1"/>
    <col min="8985" max="8985" width="2.85546875" customWidth="1"/>
    <col min="8986" max="8986" width="6.28515625" customWidth="1"/>
    <col min="8987" max="8987" width="33.28515625" customWidth="1"/>
    <col min="8988" max="8988" width="8.42578125" customWidth="1"/>
    <col min="8989" max="8989" width="2.85546875" customWidth="1"/>
    <col min="8990" max="8990" width="6.28515625" customWidth="1"/>
    <col min="8991" max="8991" width="33.28515625" customWidth="1"/>
    <col min="8992" max="8992" width="8.42578125" customWidth="1"/>
    <col min="8993" max="8993" width="2.85546875" customWidth="1"/>
    <col min="8994" max="8994" width="6.28515625" customWidth="1"/>
    <col min="8995" max="8995" width="33.28515625" customWidth="1"/>
    <col min="8996" max="8996" width="8.42578125" customWidth="1"/>
    <col min="8997" max="8997" width="26.42578125" customWidth="1"/>
    <col min="8998" max="8998" width="0.85546875" customWidth="1"/>
    <col min="8999" max="8999" width="6.85546875" customWidth="1"/>
    <col min="9000" max="9000" width="37.140625" customWidth="1"/>
    <col min="9001" max="9001" width="30.85546875" customWidth="1"/>
    <col min="9217" max="9217" width="53" customWidth="1"/>
    <col min="9218" max="9218" width="6.28515625" customWidth="1"/>
    <col min="9219" max="9219" width="27.28515625" customWidth="1"/>
    <col min="9220" max="9220" width="8.42578125" customWidth="1"/>
    <col min="9221" max="9221" width="2.85546875" customWidth="1"/>
    <col min="9222" max="9222" width="6.28515625" customWidth="1"/>
    <col min="9223" max="9223" width="33.28515625" customWidth="1"/>
    <col min="9224" max="9224" width="8.42578125" customWidth="1"/>
    <col min="9225" max="9225" width="2.85546875" customWidth="1"/>
    <col min="9226" max="9226" width="6.42578125" customWidth="1"/>
    <col min="9227" max="9227" width="33.28515625" customWidth="1"/>
    <col min="9228" max="9228" width="8.42578125" customWidth="1"/>
    <col min="9229" max="9229" width="2.85546875" customWidth="1"/>
    <col min="9230" max="9230" width="6.28515625" customWidth="1"/>
    <col min="9231" max="9231" width="33.28515625" customWidth="1"/>
    <col min="9232" max="9232" width="8.42578125" customWidth="1"/>
    <col min="9233" max="9233" width="2.85546875" customWidth="1"/>
    <col min="9234" max="9234" width="6.28515625" customWidth="1"/>
    <col min="9235" max="9235" width="33.28515625" customWidth="1"/>
    <col min="9236" max="9236" width="8.42578125" customWidth="1"/>
    <col min="9237" max="9237" width="2.85546875" customWidth="1"/>
    <col min="9238" max="9238" width="7.7109375" customWidth="1"/>
    <col min="9239" max="9239" width="33.28515625" customWidth="1"/>
    <col min="9240" max="9240" width="8.85546875" customWidth="1"/>
    <col min="9241" max="9241" width="2.85546875" customWidth="1"/>
    <col min="9242" max="9242" width="6.28515625" customWidth="1"/>
    <col min="9243" max="9243" width="33.28515625" customWidth="1"/>
    <col min="9244" max="9244" width="8.42578125" customWidth="1"/>
    <col min="9245" max="9245" width="2.85546875" customWidth="1"/>
    <col min="9246" max="9246" width="6.28515625" customWidth="1"/>
    <col min="9247" max="9247" width="33.28515625" customWidth="1"/>
    <col min="9248" max="9248" width="8.42578125" customWidth="1"/>
    <col min="9249" max="9249" width="2.85546875" customWidth="1"/>
    <col min="9250" max="9250" width="6.28515625" customWidth="1"/>
    <col min="9251" max="9251" width="33.28515625" customWidth="1"/>
    <col min="9252" max="9252" width="8.42578125" customWidth="1"/>
    <col min="9253" max="9253" width="26.42578125" customWidth="1"/>
    <col min="9254" max="9254" width="0.85546875" customWidth="1"/>
    <col min="9255" max="9255" width="6.85546875" customWidth="1"/>
    <col min="9256" max="9256" width="37.140625" customWidth="1"/>
    <col min="9257" max="9257" width="30.85546875" customWidth="1"/>
    <col min="9473" max="9473" width="53" customWidth="1"/>
    <col min="9474" max="9474" width="6.28515625" customWidth="1"/>
    <col min="9475" max="9475" width="27.28515625" customWidth="1"/>
    <col min="9476" max="9476" width="8.42578125" customWidth="1"/>
    <col min="9477" max="9477" width="2.85546875" customWidth="1"/>
    <col min="9478" max="9478" width="6.28515625" customWidth="1"/>
    <col min="9479" max="9479" width="33.28515625" customWidth="1"/>
    <col min="9480" max="9480" width="8.42578125" customWidth="1"/>
    <col min="9481" max="9481" width="2.85546875" customWidth="1"/>
    <col min="9482" max="9482" width="6.42578125" customWidth="1"/>
    <col min="9483" max="9483" width="33.28515625" customWidth="1"/>
    <col min="9484" max="9484" width="8.42578125" customWidth="1"/>
    <col min="9485" max="9485" width="2.85546875" customWidth="1"/>
    <col min="9486" max="9486" width="6.28515625" customWidth="1"/>
    <col min="9487" max="9487" width="33.28515625" customWidth="1"/>
    <col min="9488" max="9488" width="8.42578125" customWidth="1"/>
    <col min="9489" max="9489" width="2.85546875" customWidth="1"/>
    <col min="9490" max="9490" width="6.28515625" customWidth="1"/>
    <col min="9491" max="9491" width="33.28515625" customWidth="1"/>
    <col min="9492" max="9492" width="8.42578125" customWidth="1"/>
    <col min="9493" max="9493" width="2.85546875" customWidth="1"/>
    <col min="9494" max="9494" width="7.7109375" customWidth="1"/>
    <col min="9495" max="9495" width="33.28515625" customWidth="1"/>
    <col min="9496" max="9496" width="8.85546875" customWidth="1"/>
    <col min="9497" max="9497" width="2.85546875" customWidth="1"/>
    <col min="9498" max="9498" width="6.28515625" customWidth="1"/>
    <col min="9499" max="9499" width="33.28515625" customWidth="1"/>
    <col min="9500" max="9500" width="8.42578125" customWidth="1"/>
    <col min="9501" max="9501" width="2.85546875" customWidth="1"/>
    <col min="9502" max="9502" width="6.28515625" customWidth="1"/>
    <col min="9503" max="9503" width="33.28515625" customWidth="1"/>
    <col min="9504" max="9504" width="8.42578125" customWidth="1"/>
    <col min="9505" max="9505" width="2.85546875" customWidth="1"/>
    <col min="9506" max="9506" width="6.28515625" customWidth="1"/>
    <col min="9507" max="9507" width="33.28515625" customWidth="1"/>
    <col min="9508" max="9508" width="8.42578125" customWidth="1"/>
    <col min="9509" max="9509" width="26.42578125" customWidth="1"/>
    <col min="9510" max="9510" width="0.85546875" customWidth="1"/>
    <col min="9511" max="9511" width="6.85546875" customWidth="1"/>
    <col min="9512" max="9512" width="37.140625" customWidth="1"/>
    <col min="9513" max="9513" width="30.85546875" customWidth="1"/>
    <col min="9729" max="9729" width="53" customWidth="1"/>
    <col min="9730" max="9730" width="6.28515625" customWidth="1"/>
    <col min="9731" max="9731" width="27.28515625" customWidth="1"/>
    <col min="9732" max="9732" width="8.42578125" customWidth="1"/>
    <col min="9733" max="9733" width="2.85546875" customWidth="1"/>
    <col min="9734" max="9734" width="6.28515625" customWidth="1"/>
    <col min="9735" max="9735" width="33.28515625" customWidth="1"/>
    <col min="9736" max="9736" width="8.42578125" customWidth="1"/>
    <col min="9737" max="9737" width="2.85546875" customWidth="1"/>
    <col min="9738" max="9738" width="6.42578125" customWidth="1"/>
    <col min="9739" max="9739" width="33.28515625" customWidth="1"/>
    <col min="9740" max="9740" width="8.42578125" customWidth="1"/>
    <col min="9741" max="9741" width="2.85546875" customWidth="1"/>
    <col min="9742" max="9742" width="6.28515625" customWidth="1"/>
    <col min="9743" max="9743" width="33.28515625" customWidth="1"/>
    <col min="9744" max="9744" width="8.42578125" customWidth="1"/>
    <col min="9745" max="9745" width="2.85546875" customWidth="1"/>
    <col min="9746" max="9746" width="6.28515625" customWidth="1"/>
    <col min="9747" max="9747" width="33.28515625" customWidth="1"/>
    <col min="9748" max="9748" width="8.42578125" customWidth="1"/>
    <col min="9749" max="9749" width="2.85546875" customWidth="1"/>
    <col min="9750" max="9750" width="7.7109375" customWidth="1"/>
    <col min="9751" max="9751" width="33.28515625" customWidth="1"/>
    <col min="9752" max="9752" width="8.85546875" customWidth="1"/>
    <col min="9753" max="9753" width="2.85546875" customWidth="1"/>
    <col min="9754" max="9754" width="6.28515625" customWidth="1"/>
    <col min="9755" max="9755" width="33.28515625" customWidth="1"/>
    <col min="9756" max="9756" width="8.42578125" customWidth="1"/>
    <col min="9757" max="9757" width="2.85546875" customWidth="1"/>
    <col min="9758" max="9758" width="6.28515625" customWidth="1"/>
    <col min="9759" max="9759" width="33.28515625" customWidth="1"/>
    <col min="9760" max="9760" width="8.42578125" customWidth="1"/>
    <col min="9761" max="9761" width="2.85546875" customWidth="1"/>
    <col min="9762" max="9762" width="6.28515625" customWidth="1"/>
    <col min="9763" max="9763" width="33.28515625" customWidth="1"/>
    <col min="9764" max="9764" width="8.42578125" customWidth="1"/>
    <col min="9765" max="9765" width="26.42578125" customWidth="1"/>
    <col min="9766" max="9766" width="0.85546875" customWidth="1"/>
    <col min="9767" max="9767" width="6.85546875" customWidth="1"/>
    <col min="9768" max="9768" width="37.140625" customWidth="1"/>
    <col min="9769" max="9769" width="30.85546875" customWidth="1"/>
    <col min="9985" max="9985" width="53" customWidth="1"/>
    <col min="9986" max="9986" width="6.28515625" customWidth="1"/>
    <col min="9987" max="9987" width="27.28515625" customWidth="1"/>
    <col min="9988" max="9988" width="8.42578125" customWidth="1"/>
    <col min="9989" max="9989" width="2.85546875" customWidth="1"/>
    <col min="9990" max="9990" width="6.28515625" customWidth="1"/>
    <col min="9991" max="9991" width="33.28515625" customWidth="1"/>
    <col min="9992" max="9992" width="8.42578125" customWidth="1"/>
    <col min="9993" max="9993" width="2.85546875" customWidth="1"/>
    <col min="9994" max="9994" width="6.42578125" customWidth="1"/>
    <col min="9995" max="9995" width="33.28515625" customWidth="1"/>
    <col min="9996" max="9996" width="8.42578125" customWidth="1"/>
    <col min="9997" max="9997" width="2.85546875" customWidth="1"/>
    <col min="9998" max="9998" width="6.28515625" customWidth="1"/>
    <col min="9999" max="9999" width="33.28515625" customWidth="1"/>
    <col min="10000" max="10000" width="8.42578125" customWidth="1"/>
    <col min="10001" max="10001" width="2.85546875" customWidth="1"/>
    <col min="10002" max="10002" width="6.28515625" customWidth="1"/>
    <col min="10003" max="10003" width="33.28515625" customWidth="1"/>
    <col min="10004" max="10004" width="8.42578125" customWidth="1"/>
    <col min="10005" max="10005" width="2.85546875" customWidth="1"/>
    <col min="10006" max="10006" width="7.7109375" customWidth="1"/>
    <col min="10007" max="10007" width="33.28515625" customWidth="1"/>
    <col min="10008" max="10008" width="8.85546875" customWidth="1"/>
    <col min="10009" max="10009" width="2.85546875" customWidth="1"/>
    <col min="10010" max="10010" width="6.28515625" customWidth="1"/>
    <col min="10011" max="10011" width="33.28515625" customWidth="1"/>
    <col min="10012" max="10012" width="8.42578125" customWidth="1"/>
    <col min="10013" max="10013" width="2.85546875" customWidth="1"/>
    <col min="10014" max="10014" width="6.28515625" customWidth="1"/>
    <col min="10015" max="10015" width="33.28515625" customWidth="1"/>
    <col min="10016" max="10016" width="8.42578125" customWidth="1"/>
    <col min="10017" max="10017" width="2.85546875" customWidth="1"/>
    <col min="10018" max="10018" width="6.28515625" customWidth="1"/>
    <col min="10019" max="10019" width="33.28515625" customWidth="1"/>
    <col min="10020" max="10020" width="8.42578125" customWidth="1"/>
    <col min="10021" max="10021" width="26.42578125" customWidth="1"/>
    <col min="10022" max="10022" width="0.85546875" customWidth="1"/>
    <col min="10023" max="10023" width="6.85546875" customWidth="1"/>
    <col min="10024" max="10024" width="37.140625" customWidth="1"/>
    <col min="10025" max="10025" width="30.85546875" customWidth="1"/>
    <col min="10241" max="10241" width="53" customWidth="1"/>
    <col min="10242" max="10242" width="6.28515625" customWidth="1"/>
    <col min="10243" max="10243" width="27.28515625" customWidth="1"/>
    <col min="10244" max="10244" width="8.42578125" customWidth="1"/>
    <col min="10245" max="10245" width="2.85546875" customWidth="1"/>
    <col min="10246" max="10246" width="6.28515625" customWidth="1"/>
    <col min="10247" max="10247" width="33.28515625" customWidth="1"/>
    <col min="10248" max="10248" width="8.42578125" customWidth="1"/>
    <col min="10249" max="10249" width="2.85546875" customWidth="1"/>
    <col min="10250" max="10250" width="6.42578125" customWidth="1"/>
    <col min="10251" max="10251" width="33.28515625" customWidth="1"/>
    <col min="10252" max="10252" width="8.42578125" customWidth="1"/>
    <col min="10253" max="10253" width="2.85546875" customWidth="1"/>
    <col min="10254" max="10254" width="6.28515625" customWidth="1"/>
    <col min="10255" max="10255" width="33.28515625" customWidth="1"/>
    <col min="10256" max="10256" width="8.42578125" customWidth="1"/>
    <col min="10257" max="10257" width="2.85546875" customWidth="1"/>
    <col min="10258" max="10258" width="6.28515625" customWidth="1"/>
    <col min="10259" max="10259" width="33.28515625" customWidth="1"/>
    <col min="10260" max="10260" width="8.42578125" customWidth="1"/>
    <col min="10261" max="10261" width="2.85546875" customWidth="1"/>
    <col min="10262" max="10262" width="7.7109375" customWidth="1"/>
    <col min="10263" max="10263" width="33.28515625" customWidth="1"/>
    <col min="10264" max="10264" width="8.85546875" customWidth="1"/>
    <col min="10265" max="10265" width="2.85546875" customWidth="1"/>
    <col min="10266" max="10266" width="6.28515625" customWidth="1"/>
    <col min="10267" max="10267" width="33.28515625" customWidth="1"/>
    <col min="10268" max="10268" width="8.42578125" customWidth="1"/>
    <col min="10269" max="10269" width="2.85546875" customWidth="1"/>
    <col min="10270" max="10270" width="6.28515625" customWidth="1"/>
    <col min="10271" max="10271" width="33.28515625" customWidth="1"/>
    <col min="10272" max="10272" width="8.42578125" customWidth="1"/>
    <col min="10273" max="10273" width="2.85546875" customWidth="1"/>
    <col min="10274" max="10274" width="6.28515625" customWidth="1"/>
    <col min="10275" max="10275" width="33.28515625" customWidth="1"/>
    <col min="10276" max="10276" width="8.42578125" customWidth="1"/>
    <col min="10277" max="10277" width="26.42578125" customWidth="1"/>
    <col min="10278" max="10278" width="0.85546875" customWidth="1"/>
    <col min="10279" max="10279" width="6.85546875" customWidth="1"/>
    <col min="10280" max="10280" width="37.140625" customWidth="1"/>
    <col min="10281" max="10281" width="30.85546875" customWidth="1"/>
    <col min="10497" max="10497" width="53" customWidth="1"/>
    <col min="10498" max="10498" width="6.28515625" customWidth="1"/>
    <col min="10499" max="10499" width="27.28515625" customWidth="1"/>
    <col min="10500" max="10500" width="8.42578125" customWidth="1"/>
    <col min="10501" max="10501" width="2.85546875" customWidth="1"/>
    <col min="10502" max="10502" width="6.28515625" customWidth="1"/>
    <col min="10503" max="10503" width="33.28515625" customWidth="1"/>
    <col min="10504" max="10504" width="8.42578125" customWidth="1"/>
    <col min="10505" max="10505" width="2.85546875" customWidth="1"/>
    <col min="10506" max="10506" width="6.42578125" customWidth="1"/>
    <col min="10507" max="10507" width="33.28515625" customWidth="1"/>
    <col min="10508" max="10508" width="8.42578125" customWidth="1"/>
    <col min="10509" max="10509" width="2.85546875" customWidth="1"/>
    <col min="10510" max="10510" width="6.28515625" customWidth="1"/>
    <col min="10511" max="10511" width="33.28515625" customWidth="1"/>
    <col min="10512" max="10512" width="8.42578125" customWidth="1"/>
    <col min="10513" max="10513" width="2.85546875" customWidth="1"/>
    <col min="10514" max="10514" width="6.28515625" customWidth="1"/>
    <col min="10515" max="10515" width="33.28515625" customWidth="1"/>
    <col min="10516" max="10516" width="8.42578125" customWidth="1"/>
    <col min="10517" max="10517" width="2.85546875" customWidth="1"/>
    <col min="10518" max="10518" width="7.7109375" customWidth="1"/>
    <col min="10519" max="10519" width="33.28515625" customWidth="1"/>
    <col min="10520" max="10520" width="8.85546875" customWidth="1"/>
    <col min="10521" max="10521" width="2.85546875" customWidth="1"/>
    <col min="10522" max="10522" width="6.28515625" customWidth="1"/>
    <col min="10523" max="10523" width="33.28515625" customWidth="1"/>
    <col min="10524" max="10524" width="8.42578125" customWidth="1"/>
    <col min="10525" max="10525" width="2.85546875" customWidth="1"/>
    <col min="10526" max="10526" width="6.28515625" customWidth="1"/>
    <col min="10527" max="10527" width="33.28515625" customWidth="1"/>
    <col min="10528" max="10528" width="8.42578125" customWidth="1"/>
    <col min="10529" max="10529" width="2.85546875" customWidth="1"/>
    <col min="10530" max="10530" width="6.28515625" customWidth="1"/>
    <col min="10531" max="10531" width="33.28515625" customWidth="1"/>
    <col min="10532" max="10532" width="8.42578125" customWidth="1"/>
    <col min="10533" max="10533" width="26.42578125" customWidth="1"/>
    <col min="10534" max="10534" width="0.85546875" customWidth="1"/>
    <col min="10535" max="10535" width="6.85546875" customWidth="1"/>
    <col min="10536" max="10536" width="37.140625" customWidth="1"/>
    <col min="10537" max="10537" width="30.85546875" customWidth="1"/>
    <col min="10753" max="10753" width="53" customWidth="1"/>
    <col min="10754" max="10754" width="6.28515625" customWidth="1"/>
    <col min="10755" max="10755" width="27.28515625" customWidth="1"/>
    <col min="10756" max="10756" width="8.42578125" customWidth="1"/>
    <col min="10757" max="10757" width="2.85546875" customWidth="1"/>
    <col min="10758" max="10758" width="6.28515625" customWidth="1"/>
    <col min="10759" max="10759" width="33.28515625" customWidth="1"/>
    <col min="10760" max="10760" width="8.42578125" customWidth="1"/>
    <col min="10761" max="10761" width="2.85546875" customWidth="1"/>
    <col min="10762" max="10762" width="6.42578125" customWidth="1"/>
    <col min="10763" max="10763" width="33.28515625" customWidth="1"/>
    <col min="10764" max="10764" width="8.42578125" customWidth="1"/>
    <col min="10765" max="10765" width="2.85546875" customWidth="1"/>
    <col min="10766" max="10766" width="6.28515625" customWidth="1"/>
    <col min="10767" max="10767" width="33.28515625" customWidth="1"/>
    <col min="10768" max="10768" width="8.42578125" customWidth="1"/>
    <col min="10769" max="10769" width="2.85546875" customWidth="1"/>
    <col min="10770" max="10770" width="6.28515625" customWidth="1"/>
    <col min="10771" max="10771" width="33.28515625" customWidth="1"/>
    <col min="10772" max="10772" width="8.42578125" customWidth="1"/>
    <col min="10773" max="10773" width="2.85546875" customWidth="1"/>
    <col min="10774" max="10774" width="7.7109375" customWidth="1"/>
    <col min="10775" max="10775" width="33.28515625" customWidth="1"/>
    <col min="10776" max="10776" width="8.85546875" customWidth="1"/>
    <col min="10777" max="10777" width="2.85546875" customWidth="1"/>
    <col min="10778" max="10778" width="6.28515625" customWidth="1"/>
    <col min="10779" max="10779" width="33.28515625" customWidth="1"/>
    <col min="10780" max="10780" width="8.42578125" customWidth="1"/>
    <col min="10781" max="10781" width="2.85546875" customWidth="1"/>
    <col min="10782" max="10782" width="6.28515625" customWidth="1"/>
    <col min="10783" max="10783" width="33.28515625" customWidth="1"/>
    <col min="10784" max="10784" width="8.42578125" customWidth="1"/>
    <col min="10785" max="10785" width="2.85546875" customWidth="1"/>
    <col min="10786" max="10786" width="6.28515625" customWidth="1"/>
    <col min="10787" max="10787" width="33.28515625" customWidth="1"/>
    <col min="10788" max="10788" width="8.42578125" customWidth="1"/>
    <col min="10789" max="10789" width="26.42578125" customWidth="1"/>
    <col min="10790" max="10790" width="0.85546875" customWidth="1"/>
    <col min="10791" max="10791" width="6.85546875" customWidth="1"/>
    <col min="10792" max="10792" width="37.140625" customWidth="1"/>
    <col min="10793" max="10793" width="30.85546875" customWidth="1"/>
    <col min="11009" max="11009" width="53" customWidth="1"/>
    <col min="11010" max="11010" width="6.28515625" customWidth="1"/>
    <col min="11011" max="11011" width="27.28515625" customWidth="1"/>
    <col min="11012" max="11012" width="8.42578125" customWidth="1"/>
    <col min="11013" max="11013" width="2.85546875" customWidth="1"/>
    <col min="11014" max="11014" width="6.28515625" customWidth="1"/>
    <col min="11015" max="11015" width="33.28515625" customWidth="1"/>
    <col min="11016" max="11016" width="8.42578125" customWidth="1"/>
    <col min="11017" max="11017" width="2.85546875" customWidth="1"/>
    <col min="11018" max="11018" width="6.42578125" customWidth="1"/>
    <col min="11019" max="11019" width="33.28515625" customWidth="1"/>
    <col min="11020" max="11020" width="8.42578125" customWidth="1"/>
    <col min="11021" max="11021" width="2.85546875" customWidth="1"/>
    <col min="11022" max="11022" width="6.28515625" customWidth="1"/>
    <col min="11023" max="11023" width="33.28515625" customWidth="1"/>
    <col min="11024" max="11024" width="8.42578125" customWidth="1"/>
    <col min="11025" max="11025" width="2.85546875" customWidth="1"/>
    <col min="11026" max="11026" width="6.28515625" customWidth="1"/>
    <col min="11027" max="11027" width="33.28515625" customWidth="1"/>
    <col min="11028" max="11028" width="8.42578125" customWidth="1"/>
    <col min="11029" max="11029" width="2.85546875" customWidth="1"/>
    <col min="11030" max="11030" width="7.7109375" customWidth="1"/>
    <col min="11031" max="11031" width="33.28515625" customWidth="1"/>
    <col min="11032" max="11032" width="8.85546875" customWidth="1"/>
    <col min="11033" max="11033" width="2.85546875" customWidth="1"/>
    <col min="11034" max="11034" width="6.28515625" customWidth="1"/>
    <col min="11035" max="11035" width="33.28515625" customWidth="1"/>
    <col min="11036" max="11036" width="8.42578125" customWidth="1"/>
    <col min="11037" max="11037" width="2.85546875" customWidth="1"/>
    <col min="11038" max="11038" width="6.28515625" customWidth="1"/>
    <col min="11039" max="11039" width="33.28515625" customWidth="1"/>
    <col min="11040" max="11040" width="8.42578125" customWidth="1"/>
    <col min="11041" max="11041" width="2.85546875" customWidth="1"/>
    <col min="11042" max="11042" width="6.28515625" customWidth="1"/>
    <col min="11043" max="11043" width="33.28515625" customWidth="1"/>
    <col min="11044" max="11044" width="8.42578125" customWidth="1"/>
    <col min="11045" max="11045" width="26.42578125" customWidth="1"/>
    <col min="11046" max="11046" width="0.85546875" customWidth="1"/>
    <col min="11047" max="11047" width="6.85546875" customWidth="1"/>
    <col min="11048" max="11048" width="37.140625" customWidth="1"/>
    <col min="11049" max="11049" width="30.85546875" customWidth="1"/>
    <col min="11265" max="11265" width="53" customWidth="1"/>
    <col min="11266" max="11266" width="6.28515625" customWidth="1"/>
    <col min="11267" max="11267" width="27.28515625" customWidth="1"/>
    <col min="11268" max="11268" width="8.42578125" customWidth="1"/>
    <col min="11269" max="11269" width="2.85546875" customWidth="1"/>
    <col min="11270" max="11270" width="6.28515625" customWidth="1"/>
    <col min="11271" max="11271" width="33.28515625" customWidth="1"/>
    <col min="11272" max="11272" width="8.42578125" customWidth="1"/>
    <col min="11273" max="11273" width="2.85546875" customWidth="1"/>
    <col min="11274" max="11274" width="6.42578125" customWidth="1"/>
    <col min="11275" max="11275" width="33.28515625" customWidth="1"/>
    <col min="11276" max="11276" width="8.42578125" customWidth="1"/>
    <col min="11277" max="11277" width="2.85546875" customWidth="1"/>
    <col min="11278" max="11278" width="6.28515625" customWidth="1"/>
    <col min="11279" max="11279" width="33.28515625" customWidth="1"/>
    <col min="11280" max="11280" width="8.42578125" customWidth="1"/>
    <col min="11281" max="11281" width="2.85546875" customWidth="1"/>
    <col min="11282" max="11282" width="6.28515625" customWidth="1"/>
    <col min="11283" max="11283" width="33.28515625" customWidth="1"/>
    <col min="11284" max="11284" width="8.42578125" customWidth="1"/>
    <col min="11285" max="11285" width="2.85546875" customWidth="1"/>
    <col min="11286" max="11286" width="7.7109375" customWidth="1"/>
    <col min="11287" max="11287" width="33.28515625" customWidth="1"/>
    <col min="11288" max="11288" width="8.85546875" customWidth="1"/>
    <col min="11289" max="11289" width="2.85546875" customWidth="1"/>
    <col min="11290" max="11290" width="6.28515625" customWidth="1"/>
    <col min="11291" max="11291" width="33.28515625" customWidth="1"/>
    <col min="11292" max="11292" width="8.42578125" customWidth="1"/>
    <col min="11293" max="11293" width="2.85546875" customWidth="1"/>
    <col min="11294" max="11294" width="6.28515625" customWidth="1"/>
    <col min="11295" max="11295" width="33.28515625" customWidth="1"/>
    <col min="11296" max="11296" width="8.42578125" customWidth="1"/>
    <col min="11297" max="11297" width="2.85546875" customWidth="1"/>
    <col min="11298" max="11298" width="6.28515625" customWidth="1"/>
    <col min="11299" max="11299" width="33.28515625" customWidth="1"/>
    <col min="11300" max="11300" width="8.42578125" customWidth="1"/>
    <col min="11301" max="11301" width="26.42578125" customWidth="1"/>
    <col min="11302" max="11302" width="0.85546875" customWidth="1"/>
    <col min="11303" max="11303" width="6.85546875" customWidth="1"/>
    <col min="11304" max="11304" width="37.140625" customWidth="1"/>
    <col min="11305" max="11305" width="30.85546875" customWidth="1"/>
    <col min="11521" max="11521" width="53" customWidth="1"/>
    <col min="11522" max="11522" width="6.28515625" customWidth="1"/>
    <col min="11523" max="11523" width="27.28515625" customWidth="1"/>
    <col min="11524" max="11524" width="8.42578125" customWidth="1"/>
    <col min="11525" max="11525" width="2.85546875" customWidth="1"/>
    <col min="11526" max="11526" width="6.28515625" customWidth="1"/>
    <col min="11527" max="11527" width="33.28515625" customWidth="1"/>
    <col min="11528" max="11528" width="8.42578125" customWidth="1"/>
    <col min="11529" max="11529" width="2.85546875" customWidth="1"/>
    <col min="11530" max="11530" width="6.42578125" customWidth="1"/>
    <col min="11531" max="11531" width="33.28515625" customWidth="1"/>
    <col min="11532" max="11532" width="8.42578125" customWidth="1"/>
    <col min="11533" max="11533" width="2.85546875" customWidth="1"/>
    <col min="11534" max="11534" width="6.28515625" customWidth="1"/>
    <col min="11535" max="11535" width="33.28515625" customWidth="1"/>
    <col min="11536" max="11536" width="8.42578125" customWidth="1"/>
    <col min="11537" max="11537" width="2.85546875" customWidth="1"/>
    <col min="11538" max="11538" width="6.28515625" customWidth="1"/>
    <col min="11539" max="11539" width="33.28515625" customWidth="1"/>
    <col min="11540" max="11540" width="8.42578125" customWidth="1"/>
    <col min="11541" max="11541" width="2.85546875" customWidth="1"/>
    <col min="11542" max="11542" width="7.7109375" customWidth="1"/>
    <col min="11543" max="11543" width="33.28515625" customWidth="1"/>
    <col min="11544" max="11544" width="8.85546875" customWidth="1"/>
    <col min="11545" max="11545" width="2.85546875" customWidth="1"/>
    <col min="11546" max="11546" width="6.28515625" customWidth="1"/>
    <col min="11547" max="11547" width="33.28515625" customWidth="1"/>
    <col min="11548" max="11548" width="8.42578125" customWidth="1"/>
    <col min="11549" max="11549" width="2.85546875" customWidth="1"/>
    <col min="11550" max="11550" width="6.28515625" customWidth="1"/>
    <col min="11551" max="11551" width="33.28515625" customWidth="1"/>
    <col min="11552" max="11552" width="8.42578125" customWidth="1"/>
    <col min="11553" max="11553" width="2.85546875" customWidth="1"/>
    <col min="11554" max="11554" width="6.28515625" customWidth="1"/>
    <col min="11555" max="11555" width="33.28515625" customWidth="1"/>
    <col min="11556" max="11556" width="8.42578125" customWidth="1"/>
    <col min="11557" max="11557" width="26.42578125" customWidth="1"/>
    <col min="11558" max="11558" width="0.85546875" customWidth="1"/>
    <col min="11559" max="11559" width="6.85546875" customWidth="1"/>
    <col min="11560" max="11560" width="37.140625" customWidth="1"/>
    <col min="11561" max="11561" width="30.85546875" customWidth="1"/>
    <col min="11777" max="11777" width="53" customWidth="1"/>
    <col min="11778" max="11778" width="6.28515625" customWidth="1"/>
    <col min="11779" max="11779" width="27.28515625" customWidth="1"/>
    <col min="11780" max="11780" width="8.42578125" customWidth="1"/>
    <col min="11781" max="11781" width="2.85546875" customWidth="1"/>
    <col min="11782" max="11782" width="6.28515625" customWidth="1"/>
    <col min="11783" max="11783" width="33.28515625" customWidth="1"/>
    <col min="11784" max="11784" width="8.42578125" customWidth="1"/>
    <col min="11785" max="11785" width="2.85546875" customWidth="1"/>
    <col min="11786" max="11786" width="6.42578125" customWidth="1"/>
    <col min="11787" max="11787" width="33.28515625" customWidth="1"/>
    <col min="11788" max="11788" width="8.42578125" customWidth="1"/>
    <col min="11789" max="11789" width="2.85546875" customWidth="1"/>
    <col min="11790" max="11790" width="6.28515625" customWidth="1"/>
    <col min="11791" max="11791" width="33.28515625" customWidth="1"/>
    <col min="11792" max="11792" width="8.42578125" customWidth="1"/>
    <col min="11793" max="11793" width="2.85546875" customWidth="1"/>
    <col min="11794" max="11794" width="6.28515625" customWidth="1"/>
    <col min="11795" max="11795" width="33.28515625" customWidth="1"/>
    <col min="11796" max="11796" width="8.42578125" customWidth="1"/>
    <col min="11797" max="11797" width="2.85546875" customWidth="1"/>
    <col min="11798" max="11798" width="7.7109375" customWidth="1"/>
    <col min="11799" max="11799" width="33.28515625" customWidth="1"/>
    <col min="11800" max="11800" width="8.85546875" customWidth="1"/>
    <col min="11801" max="11801" width="2.85546875" customWidth="1"/>
    <col min="11802" max="11802" width="6.28515625" customWidth="1"/>
    <col min="11803" max="11803" width="33.28515625" customWidth="1"/>
    <col min="11804" max="11804" width="8.42578125" customWidth="1"/>
    <col min="11805" max="11805" width="2.85546875" customWidth="1"/>
    <col min="11806" max="11806" width="6.28515625" customWidth="1"/>
    <col min="11807" max="11807" width="33.28515625" customWidth="1"/>
    <col min="11808" max="11808" width="8.42578125" customWidth="1"/>
    <col min="11809" max="11809" width="2.85546875" customWidth="1"/>
    <col min="11810" max="11810" width="6.28515625" customWidth="1"/>
    <col min="11811" max="11811" width="33.28515625" customWidth="1"/>
    <col min="11812" max="11812" width="8.42578125" customWidth="1"/>
    <col min="11813" max="11813" width="26.42578125" customWidth="1"/>
    <col min="11814" max="11814" width="0.85546875" customWidth="1"/>
    <col min="11815" max="11815" width="6.85546875" customWidth="1"/>
    <col min="11816" max="11816" width="37.140625" customWidth="1"/>
    <col min="11817" max="11817" width="30.85546875" customWidth="1"/>
    <col min="12033" max="12033" width="53" customWidth="1"/>
    <col min="12034" max="12034" width="6.28515625" customWidth="1"/>
    <col min="12035" max="12035" width="27.28515625" customWidth="1"/>
    <col min="12036" max="12036" width="8.42578125" customWidth="1"/>
    <col min="12037" max="12037" width="2.85546875" customWidth="1"/>
    <col min="12038" max="12038" width="6.28515625" customWidth="1"/>
    <col min="12039" max="12039" width="33.28515625" customWidth="1"/>
    <col min="12040" max="12040" width="8.42578125" customWidth="1"/>
    <col min="12041" max="12041" width="2.85546875" customWidth="1"/>
    <col min="12042" max="12042" width="6.42578125" customWidth="1"/>
    <col min="12043" max="12043" width="33.28515625" customWidth="1"/>
    <col min="12044" max="12044" width="8.42578125" customWidth="1"/>
    <col min="12045" max="12045" width="2.85546875" customWidth="1"/>
    <col min="12046" max="12046" width="6.28515625" customWidth="1"/>
    <col min="12047" max="12047" width="33.28515625" customWidth="1"/>
    <col min="12048" max="12048" width="8.42578125" customWidth="1"/>
    <col min="12049" max="12049" width="2.85546875" customWidth="1"/>
    <col min="12050" max="12050" width="6.28515625" customWidth="1"/>
    <col min="12051" max="12051" width="33.28515625" customWidth="1"/>
    <col min="12052" max="12052" width="8.42578125" customWidth="1"/>
    <col min="12053" max="12053" width="2.85546875" customWidth="1"/>
    <col min="12054" max="12054" width="7.7109375" customWidth="1"/>
    <col min="12055" max="12055" width="33.28515625" customWidth="1"/>
    <col min="12056" max="12056" width="8.85546875" customWidth="1"/>
    <col min="12057" max="12057" width="2.85546875" customWidth="1"/>
    <col min="12058" max="12058" width="6.28515625" customWidth="1"/>
    <col min="12059" max="12059" width="33.28515625" customWidth="1"/>
    <col min="12060" max="12060" width="8.42578125" customWidth="1"/>
    <col min="12061" max="12061" width="2.85546875" customWidth="1"/>
    <col min="12062" max="12062" width="6.28515625" customWidth="1"/>
    <col min="12063" max="12063" width="33.28515625" customWidth="1"/>
    <col min="12064" max="12064" width="8.42578125" customWidth="1"/>
    <col min="12065" max="12065" width="2.85546875" customWidth="1"/>
    <col min="12066" max="12066" width="6.28515625" customWidth="1"/>
    <col min="12067" max="12067" width="33.28515625" customWidth="1"/>
    <col min="12068" max="12068" width="8.42578125" customWidth="1"/>
    <col min="12069" max="12069" width="26.42578125" customWidth="1"/>
    <col min="12070" max="12070" width="0.85546875" customWidth="1"/>
    <col min="12071" max="12071" width="6.85546875" customWidth="1"/>
    <col min="12072" max="12072" width="37.140625" customWidth="1"/>
    <col min="12073" max="12073" width="30.85546875" customWidth="1"/>
    <col min="12289" max="12289" width="53" customWidth="1"/>
    <col min="12290" max="12290" width="6.28515625" customWidth="1"/>
    <col min="12291" max="12291" width="27.28515625" customWidth="1"/>
    <col min="12292" max="12292" width="8.42578125" customWidth="1"/>
    <col min="12293" max="12293" width="2.85546875" customWidth="1"/>
    <col min="12294" max="12294" width="6.28515625" customWidth="1"/>
    <col min="12295" max="12295" width="33.28515625" customWidth="1"/>
    <col min="12296" max="12296" width="8.42578125" customWidth="1"/>
    <col min="12297" max="12297" width="2.85546875" customWidth="1"/>
    <col min="12298" max="12298" width="6.42578125" customWidth="1"/>
    <col min="12299" max="12299" width="33.28515625" customWidth="1"/>
    <col min="12300" max="12300" width="8.42578125" customWidth="1"/>
    <col min="12301" max="12301" width="2.85546875" customWidth="1"/>
    <col min="12302" max="12302" width="6.28515625" customWidth="1"/>
    <col min="12303" max="12303" width="33.28515625" customWidth="1"/>
    <col min="12304" max="12304" width="8.42578125" customWidth="1"/>
    <col min="12305" max="12305" width="2.85546875" customWidth="1"/>
    <col min="12306" max="12306" width="6.28515625" customWidth="1"/>
    <col min="12307" max="12307" width="33.28515625" customWidth="1"/>
    <col min="12308" max="12308" width="8.42578125" customWidth="1"/>
    <col min="12309" max="12309" width="2.85546875" customWidth="1"/>
    <col min="12310" max="12310" width="7.7109375" customWidth="1"/>
    <col min="12311" max="12311" width="33.28515625" customWidth="1"/>
    <col min="12312" max="12312" width="8.85546875" customWidth="1"/>
    <col min="12313" max="12313" width="2.85546875" customWidth="1"/>
    <col min="12314" max="12314" width="6.28515625" customWidth="1"/>
    <col min="12315" max="12315" width="33.28515625" customWidth="1"/>
    <col min="12316" max="12316" width="8.42578125" customWidth="1"/>
    <col min="12317" max="12317" width="2.85546875" customWidth="1"/>
    <col min="12318" max="12318" width="6.28515625" customWidth="1"/>
    <col min="12319" max="12319" width="33.28515625" customWidth="1"/>
    <col min="12320" max="12320" width="8.42578125" customWidth="1"/>
    <col min="12321" max="12321" width="2.85546875" customWidth="1"/>
    <col min="12322" max="12322" width="6.28515625" customWidth="1"/>
    <col min="12323" max="12323" width="33.28515625" customWidth="1"/>
    <col min="12324" max="12324" width="8.42578125" customWidth="1"/>
    <col min="12325" max="12325" width="26.42578125" customWidth="1"/>
    <col min="12326" max="12326" width="0.85546875" customWidth="1"/>
    <col min="12327" max="12327" width="6.85546875" customWidth="1"/>
    <col min="12328" max="12328" width="37.140625" customWidth="1"/>
    <col min="12329" max="12329" width="30.85546875" customWidth="1"/>
    <col min="12545" max="12545" width="53" customWidth="1"/>
    <col min="12546" max="12546" width="6.28515625" customWidth="1"/>
    <col min="12547" max="12547" width="27.28515625" customWidth="1"/>
    <col min="12548" max="12548" width="8.42578125" customWidth="1"/>
    <col min="12549" max="12549" width="2.85546875" customWidth="1"/>
    <col min="12550" max="12550" width="6.28515625" customWidth="1"/>
    <col min="12551" max="12551" width="33.28515625" customWidth="1"/>
    <col min="12552" max="12552" width="8.42578125" customWidth="1"/>
    <col min="12553" max="12553" width="2.85546875" customWidth="1"/>
    <col min="12554" max="12554" width="6.42578125" customWidth="1"/>
    <col min="12555" max="12555" width="33.28515625" customWidth="1"/>
    <col min="12556" max="12556" width="8.42578125" customWidth="1"/>
    <col min="12557" max="12557" width="2.85546875" customWidth="1"/>
    <col min="12558" max="12558" width="6.28515625" customWidth="1"/>
    <col min="12559" max="12559" width="33.28515625" customWidth="1"/>
    <col min="12560" max="12560" width="8.42578125" customWidth="1"/>
    <col min="12561" max="12561" width="2.85546875" customWidth="1"/>
    <col min="12562" max="12562" width="6.28515625" customWidth="1"/>
    <col min="12563" max="12563" width="33.28515625" customWidth="1"/>
    <col min="12564" max="12564" width="8.42578125" customWidth="1"/>
    <col min="12565" max="12565" width="2.85546875" customWidth="1"/>
    <col min="12566" max="12566" width="7.7109375" customWidth="1"/>
    <col min="12567" max="12567" width="33.28515625" customWidth="1"/>
    <col min="12568" max="12568" width="8.85546875" customWidth="1"/>
    <col min="12569" max="12569" width="2.85546875" customWidth="1"/>
    <col min="12570" max="12570" width="6.28515625" customWidth="1"/>
    <col min="12571" max="12571" width="33.28515625" customWidth="1"/>
    <col min="12572" max="12572" width="8.42578125" customWidth="1"/>
    <col min="12573" max="12573" width="2.85546875" customWidth="1"/>
    <col min="12574" max="12574" width="6.28515625" customWidth="1"/>
    <col min="12575" max="12575" width="33.28515625" customWidth="1"/>
    <col min="12576" max="12576" width="8.42578125" customWidth="1"/>
    <col min="12577" max="12577" width="2.85546875" customWidth="1"/>
    <col min="12578" max="12578" width="6.28515625" customWidth="1"/>
    <col min="12579" max="12579" width="33.28515625" customWidth="1"/>
    <col min="12580" max="12580" width="8.42578125" customWidth="1"/>
    <col min="12581" max="12581" width="26.42578125" customWidth="1"/>
    <col min="12582" max="12582" width="0.85546875" customWidth="1"/>
    <col min="12583" max="12583" width="6.85546875" customWidth="1"/>
    <col min="12584" max="12584" width="37.140625" customWidth="1"/>
    <col min="12585" max="12585" width="30.85546875" customWidth="1"/>
    <col min="12801" max="12801" width="53" customWidth="1"/>
    <col min="12802" max="12802" width="6.28515625" customWidth="1"/>
    <col min="12803" max="12803" width="27.28515625" customWidth="1"/>
    <col min="12804" max="12804" width="8.42578125" customWidth="1"/>
    <col min="12805" max="12805" width="2.85546875" customWidth="1"/>
    <col min="12806" max="12806" width="6.28515625" customWidth="1"/>
    <col min="12807" max="12807" width="33.28515625" customWidth="1"/>
    <col min="12808" max="12808" width="8.42578125" customWidth="1"/>
    <col min="12809" max="12809" width="2.85546875" customWidth="1"/>
    <col min="12810" max="12810" width="6.42578125" customWidth="1"/>
    <col min="12811" max="12811" width="33.28515625" customWidth="1"/>
    <col min="12812" max="12812" width="8.42578125" customWidth="1"/>
    <col min="12813" max="12813" width="2.85546875" customWidth="1"/>
    <col min="12814" max="12814" width="6.28515625" customWidth="1"/>
    <col min="12815" max="12815" width="33.28515625" customWidth="1"/>
    <col min="12816" max="12816" width="8.42578125" customWidth="1"/>
    <col min="12817" max="12817" width="2.85546875" customWidth="1"/>
    <col min="12818" max="12818" width="6.28515625" customWidth="1"/>
    <col min="12819" max="12819" width="33.28515625" customWidth="1"/>
    <col min="12820" max="12820" width="8.42578125" customWidth="1"/>
    <col min="12821" max="12821" width="2.85546875" customWidth="1"/>
    <col min="12822" max="12822" width="7.7109375" customWidth="1"/>
    <col min="12823" max="12823" width="33.28515625" customWidth="1"/>
    <col min="12824" max="12824" width="8.85546875" customWidth="1"/>
    <col min="12825" max="12825" width="2.85546875" customWidth="1"/>
    <col min="12826" max="12826" width="6.28515625" customWidth="1"/>
    <col min="12827" max="12827" width="33.28515625" customWidth="1"/>
    <col min="12828" max="12828" width="8.42578125" customWidth="1"/>
    <col min="12829" max="12829" width="2.85546875" customWidth="1"/>
    <col min="12830" max="12830" width="6.28515625" customWidth="1"/>
    <col min="12831" max="12831" width="33.28515625" customWidth="1"/>
    <col min="12832" max="12832" width="8.42578125" customWidth="1"/>
    <col min="12833" max="12833" width="2.85546875" customWidth="1"/>
    <col min="12834" max="12834" width="6.28515625" customWidth="1"/>
    <col min="12835" max="12835" width="33.28515625" customWidth="1"/>
    <col min="12836" max="12836" width="8.42578125" customWidth="1"/>
    <col min="12837" max="12837" width="26.42578125" customWidth="1"/>
    <col min="12838" max="12838" width="0.85546875" customWidth="1"/>
    <col min="12839" max="12839" width="6.85546875" customWidth="1"/>
    <col min="12840" max="12840" width="37.140625" customWidth="1"/>
    <col min="12841" max="12841" width="30.85546875" customWidth="1"/>
    <col min="13057" max="13057" width="53" customWidth="1"/>
    <col min="13058" max="13058" width="6.28515625" customWidth="1"/>
    <col min="13059" max="13059" width="27.28515625" customWidth="1"/>
    <col min="13060" max="13060" width="8.42578125" customWidth="1"/>
    <col min="13061" max="13061" width="2.85546875" customWidth="1"/>
    <col min="13062" max="13062" width="6.28515625" customWidth="1"/>
    <col min="13063" max="13063" width="33.28515625" customWidth="1"/>
    <col min="13064" max="13064" width="8.42578125" customWidth="1"/>
    <col min="13065" max="13065" width="2.85546875" customWidth="1"/>
    <col min="13066" max="13066" width="6.42578125" customWidth="1"/>
    <col min="13067" max="13067" width="33.28515625" customWidth="1"/>
    <col min="13068" max="13068" width="8.42578125" customWidth="1"/>
    <col min="13069" max="13069" width="2.85546875" customWidth="1"/>
    <col min="13070" max="13070" width="6.28515625" customWidth="1"/>
    <col min="13071" max="13071" width="33.28515625" customWidth="1"/>
    <col min="13072" max="13072" width="8.42578125" customWidth="1"/>
    <col min="13073" max="13073" width="2.85546875" customWidth="1"/>
    <col min="13074" max="13074" width="6.28515625" customWidth="1"/>
    <col min="13075" max="13075" width="33.28515625" customWidth="1"/>
    <col min="13076" max="13076" width="8.42578125" customWidth="1"/>
    <col min="13077" max="13077" width="2.85546875" customWidth="1"/>
    <col min="13078" max="13078" width="7.7109375" customWidth="1"/>
    <col min="13079" max="13079" width="33.28515625" customWidth="1"/>
    <col min="13080" max="13080" width="8.85546875" customWidth="1"/>
    <col min="13081" max="13081" width="2.85546875" customWidth="1"/>
    <col min="13082" max="13082" width="6.28515625" customWidth="1"/>
    <col min="13083" max="13083" width="33.28515625" customWidth="1"/>
    <col min="13084" max="13084" width="8.42578125" customWidth="1"/>
    <col min="13085" max="13085" width="2.85546875" customWidth="1"/>
    <col min="13086" max="13086" width="6.28515625" customWidth="1"/>
    <col min="13087" max="13087" width="33.28515625" customWidth="1"/>
    <col min="13088" max="13088" width="8.42578125" customWidth="1"/>
    <col min="13089" max="13089" width="2.85546875" customWidth="1"/>
    <col min="13090" max="13090" width="6.28515625" customWidth="1"/>
    <col min="13091" max="13091" width="33.28515625" customWidth="1"/>
    <col min="13092" max="13092" width="8.42578125" customWidth="1"/>
    <col min="13093" max="13093" width="26.42578125" customWidth="1"/>
    <col min="13094" max="13094" width="0.85546875" customWidth="1"/>
    <col min="13095" max="13095" width="6.85546875" customWidth="1"/>
    <col min="13096" max="13096" width="37.140625" customWidth="1"/>
    <col min="13097" max="13097" width="30.85546875" customWidth="1"/>
    <col min="13313" max="13313" width="53" customWidth="1"/>
    <col min="13314" max="13314" width="6.28515625" customWidth="1"/>
    <col min="13315" max="13315" width="27.28515625" customWidth="1"/>
    <col min="13316" max="13316" width="8.42578125" customWidth="1"/>
    <col min="13317" max="13317" width="2.85546875" customWidth="1"/>
    <col min="13318" max="13318" width="6.28515625" customWidth="1"/>
    <col min="13319" max="13319" width="33.28515625" customWidth="1"/>
    <col min="13320" max="13320" width="8.42578125" customWidth="1"/>
    <col min="13321" max="13321" width="2.85546875" customWidth="1"/>
    <col min="13322" max="13322" width="6.42578125" customWidth="1"/>
    <col min="13323" max="13323" width="33.28515625" customWidth="1"/>
    <col min="13324" max="13324" width="8.42578125" customWidth="1"/>
    <col min="13325" max="13325" width="2.85546875" customWidth="1"/>
    <col min="13326" max="13326" width="6.28515625" customWidth="1"/>
    <col min="13327" max="13327" width="33.28515625" customWidth="1"/>
    <col min="13328" max="13328" width="8.42578125" customWidth="1"/>
    <col min="13329" max="13329" width="2.85546875" customWidth="1"/>
    <col min="13330" max="13330" width="6.28515625" customWidth="1"/>
    <col min="13331" max="13331" width="33.28515625" customWidth="1"/>
    <col min="13332" max="13332" width="8.42578125" customWidth="1"/>
    <col min="13333" max="13333" width="2.85546875" customWidth="1"/>
    <col min="13334" max="13334" width="7.7109375" customWidth="1"/>
    <col min="13335" max="13335" width="33.28515625" customWidth="1"/>
    <col min="13336" max="13336" width="8.85546875" customWidth="1"/>
    <col min="13337" max="13337" width="2.85546875" customWidth="1"/>
    <col min="13338" max="13338" width="6.28515625" customWidth="1"/>
    <col min="13339" max="13339" width="33.28515625" customWidth="1"/>
    <col min="13340" max="13340" width="8.42578125" customWidth="1"/>
    <col min="13341" max="13341" width="2.85546875" customWidth="1"/>
    <col min="13342" max="13342" width="6.28515625" customWidth="1"/>
    <col min="13343" max="13343" width="33.28515625" customWidth="1"/>
    <col min="13344" max="13344" width="8.42578125" customWidth="1"/>
    <col min="13345" max="13345" width="2.85546875" customWidth="1"/>
    <col min="13346" max="13346" width="6.28515625" customWidth="1"/>
    <col min="13347" max="13347" width="33.28515625" customWidth="1"/>
    <col min="13348" max="13348" width="8.42578125" customWidth="1"/>
    <col min="13349" max="13349" width="26.42578125" customWidth="1"/>
    <col min="13350" max="13350" width="0.85546875" customWidth="1"/>
    <col min="13351" max="13351" width="6.85546875" customWidth="1"/>
    <col min="13352" max="13352" width="37.140625" customWidth="1"/>
    <col min="13353" max="13353" width="30.85546875" customWidth="1"/>
    <col min="13569" max="13569" width="53" customWidth="1"/>
    <col min="13570" max="13570" width="6.28515625" customWidth="1"/>
    <col min="13571" max="13571" width="27.28515625" customWidth="1"/>
    <col min="13572" max="13572" width="8.42578125" customWidth="1"/>
    <col min="13573" max="13573" width="2.85546875" customWidth="1"/>
    <col min="13574" max="13574" width="6.28515625" customWidth="1"/>
    <col min="13575" max="13575" width="33.28515625" customWidth="1"/>
    <col min="13576" max="13576" width="8.42578125" customWidth="1"/>
    <col min="13577" max="13577" width="2.85546875" customWidth="1"/>
    <col min="13578" max="13578" width="6.42578125" customWidth="1"/>
    <col min="13579" max="13579" width="33.28515625" customWidth="1"/>
    <col min="13580" max="13580" width="8.42578125" customWidth="1"/>
    <col min="13581" max="13581" width="2.85546875" customWidth="1"/>
    <col min="13582" max="13582" width="6.28515625" customWidth="1"/>
    <col min="13583" max="13583" width="33.28515625" customWidth="1"/>
    <col min="13584" max="13584" width="8.42578125" customWidth="1"/>
    <col min="13585" max="13585" width="2.85546875" customWidth="1"/>
    <col min="13586" max="13586" width="6.28515625" customWidth="1"/>
    <col min="13587" max="13587" width="33.28515625" customWidth="1"/>
    <col min="13588" max="13588" width="8.42578125" customWidth="1"/>
    <col min="13589" max="13589" width="2.85546875" customWidth="1"/>
    <col min="13590" max="13590" width="7.7109375" customWidth="1"/>
    <col min="13591" max="13591" width="33.28515625" customWidth="1"/>
    <col min="13592" max="13592" width="8.85546875" customWidth="1"/>
    <col min="13593" max="13593" width="2.85546875" customWidth="1"/>
    <col min="13594" max="13594" width="6.28515625" customWidth="1"/>
    <col min="13595" max="13595" width="33.28515625" customWidth="1"/>
    <col min="13596" max="13596" width="8.42578125" customWidth="1"/>
    <col min="13597" max="13597" width="2.85546875" customWidth="1"/>
    <col min="13598" max="13598" width="6.28515625" customWidth="1"/>
    <col min="13599" max="13599" width="33.28515625" customWidth="1"/>
    <col min="13600" max="13600" width="8.42578125" customWidth="1"/>
    <col min="13601" max="13601" width="2.85546875" customWidth="1"/>
    <col min="13602" max="13602" width="6.28515625" customWidth="1"/>
    <col min="13603" max="13603" width="33.28515625" customWidth="1"/>
    <col min="13604" max="13604" width="8.42578125" customWidth="1"/>
    <col min="13605" max="13605" width="26.42578125" customWidth="1"/>
    <col min="13606" max="13606" width="0.85546875" customWidth="1"/>
    <col min="13607" max="13607" width="6.85546875" customWidth="1"/>
    <col min="13608" max="13608" width="37.140625" customWidth="1"/>
    <col min="13609" max="13609" width="30.85546875" customWidth="1"/>
    <col min="13825" max="13825" width="53" customWidth="1"/>
    <col min="13826" max="13826" width="6.28515625" customWidth="1"/>
    <col min="13827" max="13827" width="27.28515625" customWidth="1"/>
    <col min="13828" max="13828" width="8.42578125" customWidth="1"/>
    <col min="13829" max="13829" width="2.85546875" customWidth="1"/>
    <col min="13830" max="13830" width="6.28515625" customWidth="1"/>
    <col min="13831" max="13831" width="33.28515625" customWidth="1"/>
    <col min="13832" max="13832" width="8.42578125" customWidth="1"/>
    <col min="13833" max="13833" width="2.85546875" customWidth="1"/>
    <col min="13834" max="13834" width="6.42578125" customWidth="1"/>
    <col min="13835" max="13835" width="33.28515625" customWidth="1"/>
    <col min="13836" max="13836" width="8.42578125" customWidth="1"/>
    <col min="13837" max="13837" width="2.85546875" customWidth="1"/>
    <col min="13838" max="13838" width="6.28515625" customWidth="1"/>
    <col min="13839" max="13839" width="33.28515625" customWidth="1"/>
    <col min="13840" max="13840" width="8.42578125" customWidth="1"/>
    <col min="13841" max="13841" width="2.85546875" customWidth="1"/>
    <col min="13842" max="13842" width="6.28515625" customWidth="1"/>
    <col min="13843" max="13843" width="33.28515625" customWidth="1"/>
    <col min="13844" max="13844" width="8.42578125" customWidth="1"/>
    <col min="13845" max="13845" width="2.85546875" customWidth="1"/>
    <col min="13846" max="13846" width="7.7109375" customWidth="1"/>
    <col min="13847" max="13847" width="33.28515625" customWidth="1"/>
    <col min="13848" max="13848" width="8.85546875" customWidth="1"/>
    <col min="13849" max="13849" width="2.85546875" customWidth="1"/>
    <col min="13850" max="13850" width="6.28515625" customWidth="1"/>
    <col min="13851" max="13851" width="33.28515625" customWidth="1"/>
    <col min="13852" max="13852" width="8.42578125" customWidth="1"/>
    <col min="13853" max="13853" width="2.85546875" customWidth="1"/>
    <col min="13854" max="13854" width="6.28515625" customWidth="1"/>
    <col min="13855" max="13855" width="33.28515625" customWidth="1"/>
    <col min="13856" max="13856" width="8.42578125" customWidth="1"/>
    <col min="13857" max="13857" width="2.85546875" customWidth="1"/>
    <col min="13858" max="13858" width="6.28515625" customWidth="1"/>
    <col min="13859" max="13859" width="33.28515625" customWidth="1"/>
    <col min="13860" max="13860" width="8.42578125" customWidth="1"/>
    <col min="13861" max="13861" width="26.42578125" customWidth="1"/>
    <col min="13862" max="13862" width="0.85546875" customWidth="1"/>
    <col min="13863" max="13863" width="6.85546875" customWidth="1"/>
    <col min="13864" max="13864" width="37.140625" customWidth="1"/>
    <col min="13865" max="13865" width="30.85546875" customWidth="1"/>
    <col min="14081" max="14081" width="53" customWidth="1"/>
    <col min="14082" max="14082" width="6.28515625" customWidth="1"/>
    <col min="14083" max="14083" width="27.28515625" customWidth="1"/>
    <col min="14084" max="14084" width="8.42578125" customWidth="1"/>
    <col min="14085" max="14085" width="2.85546875" customWidth="1"/>
    <col min="14086" max="14086" width="6.28515625" customWidth="1"/>
    <col min="14087" max="14087" width="33.28515625" customWidth="1"/>
    <col min="14088" max="14088" width="8.42578125" customWidth="1"/>
    <col min="14089" max="14089" width="2.85546875" customWidth="1"/>
    <col min="14090" max="14090" width="6.42578125" customWidth="1"/>
    <col min="14091" max="14091" width="33.28515625" customWidth="1"/>
    <col min="14092" max="14092" width="8.42578125" customWidth="1"/>
    <col min="14093" max="14093" width="2.85546875" customWidth="1"/>
    <col min="14094" max="14094" width="6.28515625" customWidth="1"/>
    <col min="14095" max="14095" width="33.28515625" customWidth="1"/>
    <col min="14096" max="14096" width="8.42578125" customWidth="1"/>
    <col min="14097" max="14097" width="2.85546875" customWidth="1"/>
    <col min="14098" max="14098" width="6.28515625" customWidth="1"/>
    <col min="14099" max="14099" width="33.28515625" customWidth="1"/>
    <col min="14100" max="14100" width="8.42578125" customWidth="1"/>
    <col min="14101" max="14101" width="2.85546875" customWidth="1"/>
    <col min="14102" max="14102" width="7.7109375" customWidth="1"/>
    <col min="14103" max="14103" width="33.28515625" customWidth="1"/>
    <col min="14104" max="14104" width="8.85546875" customWidth="1"/>
    <col min="14105" max="14105" width="2.85546875" customWidth="1"/>
    <col min="14106" max="14106" width="6.28515625" customWidth="1"/>
    <col min="14107" max="14107" width="33.28515625" customWidth="1"/>
    <col min="14108" max="14108" width="8.42578125" customWidth="1"/>
    <col min="14109" max="14109" width="2.85546875" customWidth="1"/>
    <col min="14110" max="14110" width="6.28515625" customWidth="1"/>
    <col min="14111" max="14111" width="33.28515625" customWidth="1"/>
    <col min="14112" max="14112" width="8.42578125" customWidth="1"/>
    <col min="14113" max="14113" width="2.85546875" customWidth="1"/>
    <col min="14114" max="14114" width="6.28515625" customWidth="1"/>
    <col min="14115" max="14115" width="33.28515625" customWidth="1"/>
    <col min="14116" max="14116" width="8.42578125" customWidth="1"/>
    <col min="14117" max="14117" width="26.42578125" customWidth="1"/>
    <col min="14118" max="14118" width="0.85546875" customWidth="1"/>
    <col min="14119" max="14119" width="6.85546875" customWidth="1"/>
    <col min="14120" max="14120" width="37.140625" customWidth="1"/>
    <col min="14121" max="14121" width="30.85546875" customWidth="1"/>
    <col min="14337" max="14337" width="53" customWidth="1"/>
    <col min="14338" max="14338" width="6.28515625" customWidth="1"/>
    <col min="14339" max="14339" width="27.28515625" customWidth="1"/>
    <col min="14340" max="14340" width="8.42578125" customWidth="1"/>
    <col min="14341" max="14341" width="2.85546875" customWidth="1"/>
    <col min="14342" max="14342" width="6.28515625" customWidth="1"/>
    <col min="14343" max="14343" width="33.28515625" customWidth="1"/>
    <col min="14344" max="14344" width="8.42578125" customWidth="1"/>
    <col min="14345" max="14345" width="2.85546875" customWidth="1"/>
    <col min="14346" max="14346" width="6.42578125" customWidth="1"/>
    <col min="14347" max="14347" width="33.28515625" customWidth="1"/>
    <col min="14348" max="14348" width="8.42578125" customWidth="1"/>
    <col min="14349" max="14349" width="2.85546875" customWidth="1"/>
    <col min="14350" max="14350" width="6.28515625" customWidth="1"/>
    <col min="14351" max="14351" width="33.28515625" customWidth="1"/>
    <col min="14352" max="14352" width="8.42578125" customWidth="1"/>
    <col min="14353" max="14353" width="2.85546875" customWidth="1"/>
    <col min="14354" max="14354" width="6.28515625" customWidth="1"/>
    <col min="14355" max="14355" width="33.28515625" customWidth="1"/>
    <col min="14356" max="14356" width="8.42578125" customWidth="1"/>
    <col min="14357" max="14357" width="2.85546875" customWidth="1"/>
    <col min="14358" max="14358" width="7.7109375" customWidth="1"/>
    <col min="14359" max="14359" width="33.28515625" customWidth="1"/>
    <col min="14360" max="14360" width="8.85546875" customWidth="1"/>
    <col min="14361" max="14361" width="2.85546875" customWidth="1"/>
    <col min="14362" max="14362" width="6.28515625" customWidth="1"/>
    <col min="14363" max="14363" width="33.28515625" customWidth="1"/>
    <col min="14364" max="14364" width="8.42578125" customWidth="1"/>
    <col min="14365" max="14365" width="2.85546875" customWidth="1"/>
    <col min="14366" max="14366" width="6.28515625" customWidth="1"/>
    <col min="14367" max="14367" width="33.28515625" customWidth="1"/>
    <col min="14368" max="14368" width="8.42578125" customWidth="1"/>
    <col min="14369" max="14369" width="2.85546875" customWidth="1"/>
    <col min="14370" max="14370" width="6.28515625" customWidth="1"/>
    <col min="14371" max="14371" width="33.28515625" customWidth="1"/>
    <col min="14372" max="14372" width="8.42578125" customWidth="1"/>
    <col min="14373" max="14373" width="26.42578125" customWidth="1"/>
    <col min="14374" max="14374" width="0.85546875" customWidth="1"/>
    <col min="14375" max="14375" width="6.85546875" customWidth="1"/>
    <col min="14376" max="14376" width="37.140625" customWidth="1"/>
    <col min="14377" max="14377" width="30.85546875" customWidth="1"/>
    <col min="14593" max="14593" width="53" customWidth="1"/>
    <col min="14594" max="14594" width="6.28515625" customWidth="1"/>
    <col min="14595" max="14595" width="27.28515625" customWidth="1"/>
    <col min="14596" max="14596" width="8.42578125" customWidth="1"/>
    <col min="14597" max="14597" width="2.85546875" customWidth="1"/>
    <col min="14598" max="14598" width="6.28515625" customWidth="1"/>
    <col min="14599" max="14599" width="33.28515625" customWidth="1"/>
    <col min="14600" max="14600" width="8.42578125" customWidth="1"/>
    <col min="14601" max="14601" width="2.85546875" customWidth="1"/>
    <col min="14602" max="14602" width="6.42578125" customWidth="1"/>
    <col min="14603" max="14603" width="33.28515625" customWidth="1"/>
    <col min="14604" max="14604" width="8.42578125" customWidth="1"/>
    <col min="14605" max="14605" width="2.85546875" customWidth="1"/>
    <col min="14606" max="14606" width="6.28515625" customWidth="1"/>
    <col min="14607" max="14607" width="33.28515625" customWidth="1"/>
    <col min="14608" max="14608" width="8.42578125" customWidth="1"/>
    <col min="14609" max="14609" width="2.85546875" customWidth="1"/>
    <col min="14610" max="14610" width="6.28515625" customWidth="1"/>
    <col min="14611" max="14611" width="33.28515625" customWidth="1"/>
    <col min="14612" max="14612" width="8.42578125" customWidth="1"/>
    <col min="14613" max="14613" width="2.85546875" customWidth="1"/>
    <col min="14614" max="14614" width="7.7109375" customWidth="1"/>
    <col min="14615" max="14615" width="33.28515625" customWidth="1"/>
    <col min="14616" max="14616" width="8.85546875" customWidth="1"/>
    <col min="14617" max="14617" width="2.85546875" customWidth="1"/>
    <col min="14618" max="14618" width="6.28515625" customWidth="1"/>
    <col min="14619" max="14619" width="33.28515625" customWidth="1"/>
    <col min="14620" max="14620" width="8.42578125" customWidth="1"/>
    <col min="14621" max="14621" width="2.85546875" customWidth="1"/>
    <col min="14622" max="14622" width="6.28515625" customWidth="1"/>
    <col min="14623" max="14623" width="33.28515625" customWidth="1"/>
    <col min="14624" max="14624" width="8.42578125" customWidth="1"/>
    <col min="14625" max="14625" width="2.85546875" customWidth="1"/>
    <col min="14626" max="14626" width="6.28515625" customWidth="1"/>
    <col min="14627" max="14627" width="33.28515625" customWidth="1"/>
    <col min="14628" max="14628" width="8.42578125" customWidth="1"/>
    <col min="14629" max="14629" width="26.42578125" customWidth="1"/>
    <col min="14630" max="14630" width="0.85546875" customWidth="1"/>
    <col min="14631" max="14631" width="6.85546875" customWidth="1"/>
    <col min="14632" max="14632" width="37.140625" customWidth="1"/>
    <col min="14633" max="14633" width="30.85546875" customWidth="1"/>
    <col min="14849" max="14849" width="53" customWidth="1"/>
    <col min="14850" max="14850" width="6.28515625" customWidth="1"/>
    <col min="14851" max="14851" width="27.28515625" customWidth="1"/>
    <col min="14852" max="14852" width="8.42578125" customWidth="1"/>
    <col min="14853" max="14853" width="2.85546875" customWidth="1"/>
    <col min="14854" max="14854" width="6.28515625" customWidth="1"/>
    <col min="14855" max="14855" width="33.28515625" customWidth="1"/>
    <col min="14856" max="14856" width="8.42578125" customWidth="1"/>
    <col min="14857" max="14857" width="2.85546875" customWidth="1"/>
    <col min="14858" max="14858" width="6.42578125" customWidth="1"/>
    <col min="14859" max="14859" width="33.28515625" customWidth="1"/>
    <col min="14860" max="14860" width="8.42578125" customWidth="1"/>
    <col min="14861" max="14861" width="2.85546875" customWidth="1"/>
    <col min="14862" max="14862" width="6.28515625" customWidth="1"/>
    <col min="14863" max="14863" width="33.28515625" customWidth="1"/>
    <col min="14864" max="14864" width="8.42578125" customWidth="1"/>
    <col min="14865" max="14865" width="2.85546875" customWidth="1"/>
    <col min="14866" max="14866" width="6.28515625" customWidth="1"/>
    <col min="14867" max="14867" width="33.28515625" customWidth="1"/>
    <col min="14868" max="14868" width="8.42578125" customWidth="1"/>
    <col min="14869" max="14869" width="2.85546875" customWidth="1"/>
    <col min="14870" max="14870" width="7.7109375" customWidth="1"/>
    <col min="14871" max="14871" width="33.28515625" customWidth="1"/>
    <col min="14872" max="14872" width="8.85546875" customWidth="1"/>
    <col min="14873" max="14873" width="2.85546875" customWidth="1"/>
    <col min="14874" max="14874" width="6.28515625" customWidth="1"/>
    <col min="14875" max="14875" width="33.28515625" customWidth="1"/>
    <col min="14876" max="14876" width="8.42578125" customWidth="1"/>
    <col min="14877" max="14877" width="2.85546875" customWidth="1"/>
    <col min="14878" max="14878" width="6.28515625" customWidth="1"/>
    <col min="14879" max="14879" width="33.28515625" customWidth="1"/>
    <col min="14880" max="14880" width="8.42578125" customWidth="1"/>
    <col min="14881" max="14881" width="2.85546875" customWidth="1"/>
    <col min="14882" max="14882" width="6.28515625" customWidth="1"/>
    <col min="14883" max="14883" width="33.28515625" customWidth="1"/>
    <col min="14884" max="14884" width="8.42578125" customWidth="1"/>
    <col min="14885" max="14885" width="26.42578125" customWidth="1"/>
    <col min="14886" max="14886" width="0.85546875" customWidth="1"/>
    <col min="14887" max="14887" width="6.85546875" customWidth="1"/>
    <col min="14888" max="14888" width="37.140625" customWidth="1"/>
    <col min="14889" max="14889" width="30.85546875" customWidth="1"/>
    <col min="15105" max="15105" width="53" customWidth="1"/>
    <col min="15106" max="15106" width="6.28515625" customWidth="1"/>
    <col min="15107" max="15107" width="27.28515625" customWidth="1"/>
    <col min="15108" max="15108" width="8.42578125" customWidth="1"/>
    <col min="15109" max="15109" width="2.85546875" customWidth="1"/>
    <col min="15110" max="15110" width="6.28515625" customWidth="1"/>
    <col min="15111" max="15111" width="33.28515625" customWidth="1"/>
    <col min="15112" max="15112" width="8.42578125" customWidth="1"/>
    <col min="15113" max="15113" width="2.85546875" customWidth="1"/>
    <col min="15114" max="15114" width="6.42578125" customWidth="1"/>
    <col min="15115" max="15115" width="33.28515625" customWidth="1"/>
    <col min="15116" max="15116" width="8.42578125" customWidth="1"/>
    <col min="15117" max="15117" width="2.85546875" customWidth="1"/>
    <col min="15118" max="15118" width="6.28515625" customWidth="1"/>
    <col min="15119" max="15119" width="33.28515625" customWidth="1"/>
    <col min="15120" max="15120" width="8.42578125" customWidth="1"/>
    <col min="15121" max="15121" width="2.85546875" customWidth="1"/>
    <col min="15122" max="15122" width="6.28515625" customWidth="1"/>
    <col min="15123" max="15123" width="33.28515625" customWidth="1"/>
    <col min="15124" max="15124" width="8.42578125" customWidth="1"/>
    <col min="15125" max="15125" width="2.85546875" customWidth="1"/>
    <col min="15126" max="15126" width="7.7109375" customWidth="1"/>
    <col min="15127" max="15127" width="33.28515625" customWidth="1"/>
    <col min="15128" max="15128" width="8.85546875" customWidth="1"/>
    <col min="15129" max="15129" width="2.85546875" customWidth="1"/>
    <col min="15130" max="15130" width="6.28515625" customWidth="1"/>
    <col min="15131" max="15131" width="33.28515625" customWidth="1"/>
    <col min="15132" max="15132" width="8.42578125" customWidth="1"/>
    <col min="15133" max="15133" width="2.85546875" customWidth="1"/>
    <col min="15134" max="15134" width="6.28515625" customWidth="1"/>
    <col min="15135" max="15135" width="33.28515625" customWidth="1"/>
    <col min="15136" max="15136" width="8.42578125" customWidth="1"/>
    <col min="15137" max="15137" width="2.85546875" customWidth="1"/>
    <col min="15138" max="15138" width="6.28515625" customWidth="1"/>
    <col min="15139" max="15139" width="33.28515625" customWidth="1"/>
    <col min="15140" max="15140" width="8.42578125" customWidth="1"/>
    <col min="15141" max="15141" width="26.42578125" customWidth="1"/>
    <col min="15142" max="15142" width="0.85546875" customWidth="1"/>
    <col min="15143" max="15143" width="6.85546875" customWidth="1"/>
    <col min="15144" max="15144" width="37.140625" customWidth="1"/>
    <col min="15145" max="15145" width="30.85546875" customWidth="1"/>
    <col min="15361" max="15361" width="53" customWidth="1"/>
    <col min="15362" max="15362" width="6.28515625" customWidth="1"/>
    <col min="15363" max="15363" width="27.28515625" customWidth="1"/>
    <col min="15364" max="15364" width="8.42578125" customWidth="1"/>
    <col min="15365" max="15365" width="2.85546875" customWidth="1"/>
    <col min="15366" max="15366" width="6.28515625" customWidth="1"/>
    <col min="15367" max="15367" width="33.28515625" customWidth="1"/>
    <col min="15368" max="15368" width="8.42578125" customWidth="1"/>
    <col min="15369" max="15369" width="2.85546875" customWidth="1"/>
    <col min="15370" max="15370" width="6.42578125" customWidth="1"/>
    <col min="15371" max="15371" width="33.28515625" customWidth="1"/>
    <col min="15372" max="15372" width="8.42578125" customWidth="1"/>
    <col min="15373" max="15373" width="2.85546875" customWidth="1"/>
    <col min="15374" max="15374" width="6.28515625" customWidth="1"/>
    <col min="15375" max="15375" width="33.28515625" customWidth="1"/>
    <col min="15376" max="15376" width="8.42578125" customWidth="1"/>
    <col min="15377" max="15377" width="2.85546875" customWidth="1"/>
    <col min="15378" max="15378" width="6.28515625" customWidth="1"/>
    <col min="15379" max="15379" width="33.28515625" customWidth="1"/>
    <col min="15380" max="15380" width="8.42578125" customWidth="1"/>
    <col min="15381" max="15381" width="2.85546875" customWidth="1"/>
    <col min="15382" max="15382" width="7.7109375" customWidth="1"/>
    <col min="15383" max="15383" width="33.28515625" customWidth="1"/>
    <col min="15384" max="15384" width="8.85546875" customWidth="1"/>
    <col min="15385" max="15385" width="2.85546875" customWidth="1"/>
    <col min="15386" max="15386" width="6.28515625" customWidth="1"/>
    <col min="15387" max="15387" width="33.28515625" customWidth="1"/>
    <col min="15388" max="15388" width="8.42578125" customWidth="1"/>
    <col min="15389" max="15389" width="2.85546875" customWidth="1"/>
    <col min="15390" max="15390" width="6.28515625" customWidth="1"/>
    <col min="15391" max="15391" width="33.28515625" customWidth="1"/>
    <col min="15392" max="15392" width="8.42578125" customWidth="1"/>
    <col min="15393" max="15393" width="2.85546875" customWidth="1"/>
    <col min="15394" max="15394" width="6.28515625" customWidth="1"/>
    <col min="15395" max="15395" width="33.28515625" customWidth="1"/>
    <col min="15396" max="15396" width="8.42578125" customWidth="1"/>
    <col min="15397" max="15397" width="26.42578125" customWidth="1"/>
    <col min="15398" max="15398" width="0.85546875" customWidth="1"/>
    <col min="15399" max="15399" width="6.85546875" customWidth="1"/>
    <col min="15400" max="15400" width="37.140625" customWidth="1"/>
    <col min="15401" max="15401" width="30.85546875" customWidth="1"/>
    <col min="15617" max="15617" width="53" customWidth="1"/>
    <col min="15618" max="15618" width="6.28515625" customWidth="1"/>
    <col min="15619" max="15619" width="27.28515625" customWidth="1"/>
    <col min="15620" max="15620" width="8.42578125" customWidth="1"/>
    <col min="15621" max="15621" width="2.85546875" customWidth="1"/>
    <col min="15622" max="15622" width="6.28515625" customWidth="1"/>
    <col min="15623" max="15623" width="33.28515625" customWidth="1"/>
    <col min="15624" max="15624" width="8.42578125" customWidth="1"/>
    <col min="15625" max="15625" width="2.85546875" customWidth="1"/>
    <col min="15626" max="15626" width="6.42578125" customWidth="1"/>
    <col min="15627" max="15627" width="33.28515625" customWidth="1"/>
    <col min="15628" max="15628" width="8.42578125" customWidth="1"/>
    <col min="15629" max="15629" width="2.85546875" customWidth="1"/>
    <col min="15630" max="15630" width="6.28515625" customWidth="1"/>
    <col min="15631" max="15631" width="33.28515625" customWidth="1"/>
    <col min="15632" max="15632" width="8.42578125" customWidth="1"/>
    <col min="15633" max="15633" width="2.85546875" customWidth="1"/>
    <col min="15634" max="15634" width="6.28515625" customWidth="1"/>
    <col min="15635" max="15635" width="33.28515625" customWidth="1"/>
    <col min="15636" max="15636" width="8.42578125" customWidth="1"/>
    <col min="15637" max="15637" width="2.85546875" customWidth="1"/>
    <col min="15638" max="15638" width="7.7109375" customWidth="1"/>
    <col min="15639" max="15639" width="33.28515625" customWidth="1"/>
    <col min="15640" max="15640" width="8.85546875" customWidth="1"/>
    <col min="15641" max="15641" width="2.85546875" customWidth="1"/>
    <col min="15642" max="15642" width="6.28515625" customWidth="1"/>
    <col min="15643" max="15643" width="33.28515625" customWidth="1"/>
    <col min="15644" max="15644" width="8.42578125" customWidth="1"/>
    <col min="15645" max="15645" width="2.85546875" customWidth="1"/>
    <col min="15646" max="15646" width="6.28515625" customWidth="1"/>
    <col min="15647" max="15647" width="33.28515625" customWidth="1"/>
    <col min="15648" max="15648" width="8.42578125" customWidth="1"/>
    <col min="15649" max="15649" width="2.85546875" customWidth="1"/>
    <col min="15650" max="15650" width="6.28515625" customWidth="1"/>
    <col min="15651" max="15651" width="33.28515625" customWidth="1"/>
    <col min="15652" max="15652" width="8.42578125" customWidth="1"/>
    <col min="15653" max="15653" width="26.42578125" customWidth="1"/>
    <col min="15654" max="15654" width="0.85546875" customWidth="1"/>
    <col min="15655" max="15655" width="6.85546875" customWidth="1"/>
    <col min="15656" max="15656" width="37.140625" customWidth="1"/>
    <col min="15657" max="15657" width="30.85546875" customWidth="1"/>
    <col min="15873" max="15873" width="53" customWidth="1"/>
    <col min="15874" max="15874" width="6.28515625" customWidth="1"/>
    <col min="15875" max="15875" width="27.28515625" customWidth="1"/>
    <col min="15876" max="15876" width="8.42578125" customWidth="1"/>
    <col min="15877" max="15877" width="2.85546875" customWidth="1"/>
    <col min="15878" max="15878" width="6.28515625" customWidth="1"/>
    <col min="15879" max="15879" width="33.28515625" customWidth="1"/>
    <col min="15880" max="15880" width="8.42578125" customWidth="1"/>
    <col min="15881" max="15881" width="2.85546875" customWidth="1"/>
    <col min="15882" max="15882" width="6.42578125" customWidth="1"/>
    <col min="15883" max="15883" width="33.28515625" customWidth="1"/>
    <col min="15884" max="15884" width="8.42578125" customWidth="1"/>
    <col min="15885" max="15885" width="2.85546875" customWidth="1"/>
    <col min="15886" max="15886" width="6.28515625" customWidth="1"/>
    <col min="15887" max="15887" width="33.28515625" customWidth="1"/>
    <col min="15888" max="15888" width="8.42578125" customWidth="1"/>
    <col min="15889" max="15889" width="2.85546875" customWidth="1"/>
    <col min="15890" max="15890" width="6.28515625" customWidth="1"/>
    <col min="15891" max="15891" width="33.28515625" customWidth="1"/>
    <col min="15892" max="15892" width="8.42578125" customWidth="1"/>
    <col min="15893" max="15893" width="2.85546875" customWidth="1"/>
    <col min="15894" max="15894" width="7.7109375" customWidth="1"/>
    <col min="15895" max="15895" width="33.28515625" customWidth="1"/>
    <col min="15896" max="15896" width="8.85546875" customWidth="1"/>
    <col min="15897" max="15897" width="2.85546875" customWidth="1"/>
    <col min="15898" max="15898" width="6.28515625" customWidth="1"/>
    <col min="15899" max="15899" width="33.28515625" customWidth="1"/>
    <col min="15900" max="15900" width="8.42578125" customWidth="1"/>
    <col min="15901" max="15901" width="2.85546875" customWidth="1"/>
    <col min="15902" max="15902" width="6.28515625" customWidth="1"/>
    <col min="15903" max="15903" width="33.28515625" customWidth="1"/>
    <col min="15904" max="15904" width="8.42578125" customWidth="1"/>
    <col min="15905" max="15905" width="2.85546875" customWidth="1"/>
    <col min="15906" max="15906" width="6.28515625" customWidth="1"/>
    <col min="15907" max="15907" width="33.28515625" customWidth="1"/>
    <col min="15908" max="15908" width="8.42578125" customWidth="1"/>
    <col min="15909" max="15909" width="26.42578125" customWidth="1"/>
    <col min="15910" max="15910" width="0.85546875" customWidth="1"/>
    <col min="15911" max="15911" width="6.85546875" customWidth="1"/>
    <col min="15912" max="15912" width="37.140625" customWidth="1"/>
    <col min="15913" max="15913" width="30.85546875" customWidth="1"/>
    <col min="16129" max="16129" width="53" customWidth="1"/>
    <col min="16130" max="16130" width="6.28515625" customWidth="1"/>
    <col min="16131" max="16131" width="27.28515625" customWidth="1"/>
    <col min="16132" max="16132" width="8.42578125" customWidth="1"/>
    <col min="16133" max="16133" width="2.85546875" customWidth="1"/>
    <col min="16134" max="16134" width="6.28515625" customWidth="1"/>
    <col min="16135" max="16135" width="33.28515625" customWidth="1"/>
    <col min="16136" max="16136" width="8.42578125" customWidth="1"/>
    <col min="16137" max="16137" width="2.85546875" customWidth="1"/>
    <col min="16138" max="16138" width="6.42578125" customWidth="1"/>
    <col min="16139" max="16139" width="33.28515625" customWidth="1"/>
    <col min="16140" max="16140" width="8.42578125" customWidth="1"/>
    <col min="16141" max="16141" width="2.85546875" customWidth="1"/>
    <col min="16142" max="16142" width="6.28515625" customWidth="1"/>
    <col min="16143" max="16143" width="33.28515625" customWidth="1"/>
    <col min="16144" max="16144" width="8.42578125" customWidth="1"/>
    <col min="16145" max="16145" width="2.85546875" customWidth="1"/>
    <col min="16146" max="16146" width="6.28515625" customWidth="1"/>
    <col min="16147" max="16147" width="33.28515625" customWidth="1"/>
    <col min="16148" max="16148" width="8.42578125" customWidth="1"/>
    <col min="16149" max="16149" width="2.85546875" customWidth="1"/>
    <col min="16150" max="16150" width="7.7109375" customWidth="1"/>
    <col min="16151" max="16151" width="33.28515625" customWidth="1"/>
    <col min="16152" max="16152" width="8.85546875" customWidth="1"/>
    <col min="16153" max="16153" width="2.85546875" customWidth="1"/>
    <col min="16154" max="16154" width="6.28515625" customWidth="1"/>
    <col min="16155" max="16155" width="33.28515625" customWidth="1"/>
    <col min="16156" max="16156" width="8.42578125" customWidth="1"/>
    <col min="16157" max="16157" width="2.85546875" customWidth="1"/>
    <col min="16158" max="16158" width="6.28515625" customWidth="1"/>
    <col min="16159" max="16159" width="33.28515625" customWidth="1"/>
    <col min="16160" max="16160" width="8.42578125" customWidth="1"/>
    <col min="16161" max="16161" width="2.85546875" customWidth="1"/>
    <col min="16162" max="16162" width="6.28515625" customWidth="1"/>
    <col min="16163" max="16163" width="33.28515625" customWidth="1"/>
    <col min="16164" max="16164" width="8.42578125" customWidth="1"/>
    <col min="16165" max="16165" width="26.42578125" customWidth="1"/>
    <col min="16166" max="16166" width="0.85546875" customWidth="1"/>
    <col min="16167" max="16167" width="6.85546875" customWidth="1"/>
    <col min="16168" max="16168" width="37.140625" customWidth="1"/>
    <col min="16169" max="16169" width="30.85546875" customWidth="1"/>
  </cols>
  <sheetData>
    <row r="1" spans="1:37" ht="21.2" customHeight="1" x14ac:dyDescent="0.25">
      <c r="A1" s="141"/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2"/>
      <c r="P1" s="141"/>
      <c r="Q1" s="141"/>
      <c r="R1" s="141"/>
      <c r="S1" s="142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</row>
    <row r="2" spans="1:37" s="143" customFormat="1" ht="75.2" customHeight="1" x14ac:dyDescent="0.55000000000000004">
      <c r="B2" s="361" t="s">
        <v>0</v>
      </c>
      <c r="C2" s="362"/>
      <c r="D2" s="362"/>
      <c r="E2" s="362"/>
      <c r="F2" s="362"/>
      <c r="G2" s="362"/>
      <c r="H2" s="362"/>
      <c r="I2" s="362"/>
      <c r="J2" s="363"/>
      <c r="K2" s="361" t="s">
        <v>1</v>
      </c>
      <c r="L2" s="362"/>
      <c r="M2" s="362"/>
      <c r="N2" s="362"/>
      <c r="O2" s="362"/>
      <c r="P2" s="363"/>
      <c r="Q2" s="361" t="s">
        <v>84</v>
      </c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  <c r="AH2" s="362"/>
      <c r="AI2" s="362"/>
      <c r="AJ2" s="362"/>
      <c r="AK2" s="363"/>
    </row>
    <row r="3" spans="1:37" s="144" customFormat="1" ht="43.5" customHeight="1" x14ac:dyDescent="0.4">
      <c r="B3" s="364" t="s">
        <v>85</v>
      </c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64"/>
      <c r="Y3" s="364"/>
      <c r="Z3" s="364"/>
      <c r="AA3" s="364"/>
      <c r="AB3" s="364"/>
      <c r="AC3" s="364"/>
      <c r="AD3" s="364"/>
      <c r="AE3" s="364"/>
      <c r="AF3" s="364"/>
      <c r="AG3" s="364"/>
      <c r="AH3" s="365"/>
      <c r="AI3" s="365"/>
      <c r="AJ3" s="365"/>
      <c r="AK3" s="365"/>
    </row>
    <row r="4" spans="1:37" ht="9.75" customHeight="1" thickBot="1" x14ac:dyDescent="0.3">
      <c r="A4" s="141"/>
      <c r="B4" s="145"/>
      <c r="C4" s="145"/>
      <c r="D4" s="145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7"/>
      <c r="P4" s="146"/>
      <c r="Q4" s="146"/>
      <c r="R4" s="146"/>
      <c r="S4" s="147"/>
      <c r="T4" s="146"/>
      <c r="U4" s="146"/>
      <c r="V4" s="146"/>
      <c r="W4" s="146"/>
      <c r="X4" s="146"/>
      <c r="Y4" s="146"/>
      <c r="Z4" s="146"/>
      <c r="AA4" s="146"/>
      <c r="AB4" s="146"/>
      <c r="AC4" s="146"/>
      <c r="AD4" s="146"/>
      <c r="AE4" s="146"/>
      <c r="AF4" s="146"/>
      <c r="AG4" s="146"/>
      <c r="AH4" s="146"/>
      <c r="AI4" s="146"/>
      <c r="AJ4" s="146"/>
      <c r="AK4" s="145"/>
    </row>
    <row r="5" spans="1:37" ht="9.75" customHeight="1" x14ac:dyDescent="0.25">
      <c r="A5" s="141"/>
      <c r="B5" s="141"/>
      <c r="C5" s="141"/>
      <c r="D5" s="141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9"/>
      <c r="P5" s="148"/>
      <c r="Q5" s="148"/>
      <c r="R5" s="148"/>
      <c r="S5" s="149"/>
      <c r="T5" s="148"/>
      <c r="U5" s="148"/>
      <c r="V5" s="148"/>
      <c r="W5" s="148"/>
      <c r="X5" s="148"/>
      <c r="Y5" s="148"/>
      <c r="Z5" s="148"/>
      <c r="AA5" s="148"/>
      <c r="AB5" s="148"/>
      <c r="AC5" s="148"/>
      <c r="AD5" s="148"/>
      <c r="AE5" s="148"/>
      <c r="AF5" s="148"/>
      <c r="AG5" s="148"/>
      <c r="AH5" s="148"/>
      <c r="AI5" s="148"/>
      <c r="AJ5" s="148"/>
      <c r="AK5" s="141"/>
    </row>
    <row r="6" spans="1:37" s="150" customFormat="1" ht="48.75" customHeight="1" x14ac:dyDescent="0.3">
      <c r="B6" s="356" t="s">
        <v>3</v>
      </c>
      <c r="C6" s="357"/>
      <c r="D6" s="357"/>
      <c r="E6" s="357"/>
      <c r="F6" s="357"/>
      <c r="G6" s="357"/>
      <c r="H6" s="357"/>
      <c r="I6" s="357"/>
      <c r="J6" s="357"/>
      <c r="K6" s="357"/>
      <c r="L6" s="358"/>
      <c r="M6" s="151"/>
      <c r="N6" s="356" t="s">
        <v>4</v>
      </c>
      <c r="O6" s="357"/>
      <c r="P6" s="357"/>
      <c r="Q6" s="357"/>
      <c r="R6" s="357"/>
      <c r="S6" s="357"/>
      <c r="T6" s="358"/>
      <c r="U6" s="151"/>
      <c r="V6" s="356" t="s">
        <v>5</v>
      </c>
      <c r="W6" s="357"/>
      <c r="X6" s="357"/>
      <c r="Y6" s="357"/>
      <c r="Z6" s="357"/>
      <c r="AA6" s="357"/>
      <c r="AB6" s="358"/>
      <c r="AC6" s="151"/>
      <c r="AD6" s="356" t="s">
        <v>6</v>
      </c>
      <c r="AE6" s="357"/>
      <c r="AF6" s="357"/>
      <c r="AG6" s="357"/>
      <c r="AH6" s="357"/>
      <c r="AI6" s="357"/>
      <c r="AJ6" s="358"/>
    </row>
    <row r="7" spans="1:37" s="150" customFormat="1" ht="48.75" customHeight="1" x14ac:dyDescent="0.3">
      <c r="B7" s="356" t="s">
        <v>7</v>
      </c>
      <c r="C7" s="357"/>
      <c r="D7" s="358"/>
      <c r="E7" s="151"/>
      <c r="F7" s="356" t="s">
        <v>8</v>
      </c>
      <c r="G7" s="357"/>
      <c r="H7" s="358"/>
      <c r="I7" s="151"/>
      <c r="J7" s="356" t="s">
        <v>9</v>
      </c>
      <c r="K7" s="357"/>
      <c r="L7" s="358"/>
      <c r="M7" s="151"/>
      <c r="N7" s="356" t="s">
        <v>10</v>
      </c>
      <c r="O7" s="357"/>
      <c r="P7" s="358"/>
      <c r="Q7" s="151"/>
      <c r="R7" s="356" t="s">
        <v>11</v>
      </c>
      <c r="S7" s="357"/>
      <c r="T7" s="358"/>
      <c r="U7" s="151"/>
      <c r="V7" s="356" t="s">
        <v>12</v>
      </c>
      <c r="W7" s="357"/>
      <c r="X7" s="358"/>
      <c r="Y7" s="151"/>
      <c r="Z7" s="356" t="s">
        <v>13</v>
      </c>
      <c r="AA7" s="357"/>
      <c r="AB7" s="358"/>
      <c r="AC7" s="151"/>
      <c r="AD7" s="356" t="s">
        <v>14</v>
      </c>
      <c r="AE7" s="357"/>
      <c r="AF7" s="358"/>
      <c r="AG7" s="151"/>
      <c r="AH7" s="356" t="s">
        <v>15</v>
      </c>
      <c r="AI7" s="357"/>
      <c r="AJ7" s="358"/>
    </row>
    <row r="8" spans="1:37" s="152" customFormat="1" ht="51.75" customHeight="1" x14ac:dyDescent="0.35">
      <c r="B8" s="359" t="s">
        <v>16</v>
      </c>
      <c r="C8" s="360"/>
      <c r="D8" s="153">
        <v>2</v>
      </c>
      <c r="E8" s="154"/>
      <c r="F8" s="354" t="s">
        <v>86</v>
      </c>
      <c r="G8" s="355"/>
      <c r="H8" s="155">
        <v>17</v>
      </c>
      <c r="I8" s="154"/>
      <c r="J8" s="354" t="s">
        <v>86</v>
      </c>
      <c r="K8" s="355"/>
      <c r="L8" s="155">
        <v>17</v>
      </c>
      <c r="M8" s="154"/>
      <c r="N8" s="354" t="s">
        <v>86</v>
      </c>
      <c r="O8" s="355"/>
      <c r="P8" s="155">
        <v>17</v>
      </c>
      <c r="Q8" s="154"/>
      <c r="R8" s="354" t="s">
        <v>86</v>
      </c>
      <c r="S8" s="355"/>
      <c r="T8" s="155">
        <v>17</v>
      </c>
      <c r="U8" s="154"/>
      <c r="V8" s="354" t="s">
        <v>86</v>
      </c>
      <c r="W8" s="355"/>
      <c r="X8" s="155">
        <v>17</v>
      </c>
      <c r="Y8" s="154"/>
      <c r="Z8" s="354" t="s">
        <v>86</v>
      </c>
      <c r="AA8" s="355"/>
      <c r="AB8" s="155">
        <v>17</v>
      </c>
      <c r="AC8" s="154"/>
      <c r="AD8" s="354" t="s">
        <v>86</v>
      </c>
      <c r="AE8" s="355"/>
      <c r="AF8" s="155">
        <v>17</v>
      </c>
      <c r="AG8" s="154"/>
      <c r="AH8" s="354" t="s">
        <v>86</v>
      </c>
      <c r="AI8" s="355"/>
      <c r="AJ8" s="155">
        <v>17</v>
      </c>
    </row>
    <row r="9" spans="1:37" s="152" customFormat="1" ht="51.75" customHeight="1" x14ac:dyDescent="0.35">
      <c r="E9" s="154"/>
      <c r="F9" s="354" t="s">
        <v>87</v>
      </c>
      <c r="G9" s="355"/>
      <c r="H9" s="155">
        <v>2</v>
      </c>
      <c r="I9" s="154"/>
      <c r="J9" s="354" t="s">
        <v>87</v>
      </c>
      <c r="K9" s="355"/>
      <c r="L9" s="155">
        <v>2</v>
      </c>
      <c r="M9" s="154"/>
      <c r="N9" s="354" t="s">
        <v>87</v>
      </c>
      <c r="O9" s="355"/>
      <c r="P9" s="155">
        <v>2</v>
      </c>
      <c r="Q9" s="154"/>
      <c r="R9" s="354" t="s">
        <v>87</v>
      </c>
      <c r="S9" s="355"/>
      <c r="T9" s="155">
        <v>2</v>
      </c>
      <c r="U9" s="154"/>
      <c r="V9" s="354" t="s">
        <v>87</v>
      </c>
      <c r="W9" s="355"/>
      <c r="X9" s="156">
        <v>2</v>
      </c>
      <c r="Y9" s="154"/>
      <c r="Z9" s="354" t="s">
        <v>87</v>
      </c>
      <c r="AA9" s="355"/>
      <c r="AB9" s="156">
        <v>2</v>
      </c>
      <c r="AC9" s="154"/>
      <c r="AD9" s="354" t="s">
        <v>87</v>
      </c>
      <c r="AE9" s="355"/>
      <c r="AF9" s="156">
        <v>2</v>
      </c>
      <c r="AG9" s="154"/>
      <c r="AH9" s="354" t="s">
        <v>87</v>
      </c>
      <c r="AI9" s="355"/>
      <c r="AJ9" s="156">
        <v>2</v>
      </c>
    </row>
    <row r="10" spans="1:37" s="150" customFormat="1" ht="33.75" hidden="1" customHeight="1" x14ac:dyDescent="0.3">
      <c r="E10" s="151"/>
      <c r="F10" s="352" t="s">
        <v>19</v>
      </c>
      <c r="G10" s="353"/>
      <c r="H10" s="157">
        <v>1</v>
      </c>
      <c r="I10" s="151"/>
      <c r="J10" s="352" t="s">
        <v>19</v>
      </c>
      <c r="K10" s="353"/>
      <c r="L10" s="157">
        <v>1</v>
      </c>
      <c r="M10" s="151"/>
      <c r="N10" s="352" t="s">
        <v>19</v>
      </c>
      <c r="O10" s="353"/>
      <c r="P10" s="157">
        <v>1</v>
      </c>
      <c r="Q10" s="151"/>
      <c r="R10" s="352" t="s">
        <v>19</v>
      </c>
      <c r="S10" s="353"/>
      <c r="T10" s="157">
        <v>1</v>
      </c>
      <c r="U10" s="151"/>
      <c r="V10" s="352" t="s">
        <v>19</v>
      </c>
      <c r="W10" s="353"/>
      <c r="X10" s="157">
        <v>1</v>
      </c>
      <c r="Y10" s="151"/>
      <c r="Z10" s="352" t="s">
        <v>19</v>
      </c>
      <c r="AA10" s="353"/>
      <c r="AB10" s="157">
        <v>1</v>
      </c>
      <c r="AC10" s="151"/>
      <c r="AD10" s="352" t="s">
        <v>19</v>
      </c>
      <c r="AE10" s="353"/>
      <c r="AF10" s="157">
        <v>1</v>
      </c>
      <c r="AG10" s="151"/>
      <c r="AH10" s="352" t="s">
        <v>19</v>
      </c>
      <c r="AI10" s="353"/>
      <c r="AJ10" s="157">
        <v>1</v>
      </c>
    </row>
    <row r="11" spans="1:37" s="150" customFormat="1" ht="45" hidden="1" customHeight="1" x14ac:dyDescent="0.3">
      <c r="E11" s="151"/>
      <c r="F11" s="352" t="s">
        <v>88</v>
      </c>
      <c r="G11" s="353"/>
      <c r="H11" s="157">
        <v>2</v>
      </c>
      <c r="I11" s="151"/>
      <c r="J11" s="352" t="s">
        <v>88</v>
      </c>
      <c r="K11" s="353"/>
      <c r="L11" s="157">
        <v>2</v>
      </c>
      <c r="M11" s="151"/>
      <c r="N11" s="352" t="s">
        <v>88</v>
      </c>
      <c r="O11" s="353"/>
      <c r="P11" s="157">
        <v>2</v>
      </c>
      <c r="Q11" s="151"/>
      <c r="R11" s="352" t="s">
        <v>88</v>
      </c>
      <c r="S11" s="353"/>
      <c r="T11" s="157">
        <v>2</v>
      </c>
      <c r="U11" s="151"/>
      <c r="V11" s="352" t="s">
        <v>88</v>
      </c>
      <c r="W11" s="353"/>
      <c r="X11" s="157">
        <v>2</v>
      </c>
      <c r="Y11" s="151"/>
      <c r="Z11" s="352" t="s">
        <v>88</v>
      </c>
      <c r="AA11" s="353"/>
      <c r="AB11" s="157">
        <v>2</v>
      </c>
      <c r="AC11" s="151"/>
      <c r="AD11" s="352" t="s">
        <v>88</v>
      </c>
      <c r="AE11" s="353"/>
      <c r="AF11" s="157">
        <v>2</v>
      </c>
      <c r="AG11" s="151"/>
      <c r="AH11" s="352" t="s">
        <v>88</v>
      </c>
      <c r="AI11" s="353"/>
      <c r="AJ11" s="157">
        <v>2</v>
      </c>
    </row>
    <row r="12" spans="1:37" s="159" customFormat="1" ht="45" customHeight="1" x14ac:dyDescent="0.2">
      <c r="A12" s="141"/>
      <c r="B12" s="141"/>
      <c r="C12" s="141"/>
      <c r="D12" s="141"/>
      <c r="E12" s="148"/>
      <c r="F12" s="351" t="s">
        <v>89</v>
      </c>
      <c r="G12" s="351"/>
      <c r="H12" s="351"/>
      <c r="I12" s="351"/>
      <c r="J12" s="351"/>
      <c r="K12" s="351"/>
      <c r="L12" s="351"/>
      <c r="M12" s="158"/>
      <c r="N12" s="351" t="s">
        <v>90</v>
      </c>
      <c r="O12" s="351"/>
      <c r="P12" s="351"/>
      <c r="Q12" s="351"/>
      <c r="R12" s="351"/>
      <c r="S12" s="351"/>
      <c r="T12" s="351"/>
      <c r="U12" s="158"/>
      <c r="V12" s="351" t="s">
        <v>91</v>
      </c>
      <c r="W12" s="351"/>
      <c r="X12" s="351"/>
      <c r="Y12" s="351"/>
      <c r="Z12" s="351"/>
      <c r="AA12" s="351"/>
      <c r="AB12" s="351"/>
      <c r="AC12" s="158"/>
      <c r="AD12" s="351" t="s">
        <v>92</v>
      </c>
      <c r="AE12" s="351"/>
      <c r="AF12" s="351"/>
      <c r="AG12" s="351"/>
      <c r="AH12" s="351"/>
      <c r="AI12" s="351"/>
      <c r="AJ12" s="351"/>
      <c r="AK12" s="141"/>
    </row>
    <row r="13" spans="1:37" s="159" customFormat="1" ht="45" customHeight="1" x14ac:dyDescent="0.3">
      <c r="A13" s="141"/>
      <c r="B13" s="141"/>
      <c r="C13" s="141"/>
      <c r="D13" s="141"/>
      <c r="E13" s="148"/>
      <c r="F13" s="348" t="s">
        <v>21</v>
      </c>
      <c r="G13" s="349"/>
      <c r="H13" s="349"/>
      <c r="I13" s="349"/>
      <c r="J13" s="349"/>
      <c r="K13" s="349"/>
      <c r="L13" s="350"/>
      <c r="M13" s="160"/>
      <c r="N13" s="348" t="s">
        <v>21</v>
      </c>
      <c r="O13" s="349"/>
      <c r="P13" s="349"/>
      <c r="Q13" s="349"/>
      <c r="R13" s="349"/>
      <c r="S13" s="349"/>
      <c r="T13" s="350"/>
      <c r="U13" s="161"/>
      <c r="V13" s="348" t="s">
        <v>21</v>
      </c>
      <c r="W13" s="349"/>
      <c r="X13" s="349"/>
      <c r="Y13" s="349"/>
      <c r="Z13" s="349"/>
      <c r="AA13" s="349"/>
      <c r="AB13" s="350"/>
      <c r="AC13" s="162"/>
      <c r="AD13" s="348" t="s">
        <v>21</v>
      </c>
      <c r="AE13" s="349"/>
      <c r="AF13" s="349"/>
      <c r="AG13" s="349"/>
      <c r="AH13" s="349"/>
      <c r="AI13" s="349"/>
      <c r="AJ13" s="350"/>
      <c r="AK13" s="141"/>
    </row>
    <row r="14" spans="1:37" s="159" customFormat="1" ht="25.5" customHeight="1" x14ac:dyDescent="0.3">
      <c r="A14" s="141"/>
      <c r="B14" s="141"/>
      <c r="C14" s="141"/>
      <c r="D14" s="141"/>
      <c r="E14" s="148"/>
      <c r="F14" s="163">
        <v>0</v>
      </c>
      <c r="G14" s="164">
        <v>4</v>
      </c>
      <c r="H14" s="165">
        <f>+G14*H8</f>
        <v>68</v>
      </c>
      <c r="I14" s="166"/>
      <c r="J14" s="166">
        <v>0</v>
      </c>
      <c r="K14" s="164">
        <v>4</v>
      </c>
      <c r="L14" s="167">
        <f>+K14*L8</f>
        <v>68</v>
      </c>
      <c r="M14" s="160"/>
      <c r="N14" s="163">
        <v>0</v>
      </c>
      <c r="O14" s="164">
        <v>4</v>
      </c>
      <c r="P14" s="166">
        <f>+O14*P8</f>
        <v>68</v>
      </c>
      <c r="Q14" s="166"/>
      <c r="R14" s="166">
        <v>0</v>
      </c>
      <c r="S14" s="164">
        <v>4</v>
      </c>
      <c r="T14" s="167">
        <f>+S14*T8</f>
        <v>68</v>
      </c>
      <c r="U14" s="161"/>
      <c r="V14" s="163">
        <v>0</v>
      </c>
      <c r="W14" s="164">
        <v>4</v>
      </c>
      <c r="X14" s="166">
        <f>+W14*X8</f>
        <v>68</v>
      </c>
      <c r="Y14" s="166"/>
      <c r="Z14" s="166">
        <v>0</v>
      </c>
      <c r="AA14" s="164">
        <v>4</v>
      </c>
      <c r="AB14" s="167">
        <f>+AA14*AB8</f>
        <v>68</v>
      </c>
      <c r="AC14" s="162"/>
      <c r="AD14" s="163">
        <v>0</v>
      </c>
      <c r="AE14" s="164">
        <v>4</v>
      </c>
      <c r="AF14" s="166">
        <f>+AE14*AF8</f>
        <v>68</v>
      </c>
      <c r="AG14" s="166"/>
      <c r="AH14" s="166">
        <v>0</v>
      </c>
      <c r="AI14" s="164">
        <v>4</v>
      </c>
      <c r="AJ14" s="167">
        <f>+AI14*AJ8</f>
        <v>68</v>
      </c>
      <c r="AK14" s="141"/>
    </row>
    <row r="15" spans="1:37" s="159" customFormat="1" ht="12" customHeight="1" x14ac:dyDescent="0.2">
      <c r="A15" s="141"/>
      <c r="B15" s="141"/>
      <c r="C15" s="141"/>
      <c r="D15" s="141"/>
      <c r="E15" s="148"/>
      <c r="F15" s="149"/>
      <c r="G15" s="149"/>
      <c r="H15" s="148"/>
      <c r="I15" s="148"/>
      <c r="J15" s="149"/>
      <c r="K15" s="149"/>
      <c r="L15" s="148"/>
      <c r="M15" s="148"/>
      <c r="N15" s="149"/>
      <c r="O15" s="149"/>
      <c r="P15" s="148"/>
      <c r="Q15" s="148"/>
      <c r="R15" s="149"/>
      <c r="S15" s="149"/>
      <c r="T15" s="148"/>
      <c r="U15" s="148"/>
      <c r="V15" s="149"/>
      <c r="W15" s="149"/>
      <c r="X15" s="148"/>
      <c r="Y15" s="148"/>
      <c r="Z15" s="149"/>
      <c r="AA15" s="149"/>
      <c r="AB15" s="148"/>
      <c r="AC15" s="148"/>
      <c r="AD15" s="149"/>
      <c r="AE15" s="149"/>
      <c r="AF15" s="148"/>
      <c r="AG15" s="148"/>
      <c r="AH15" s="149"/>
      <c r="AI15" s="149"/>
      <c r="AJ15" s="148"/>
      <c r="AK15" s="141"/>
    </row>
    <row r="16" spans="1:37" s="159" customFormat="1" ht="48" customHeight="1" x14ac:dyDescent="0.3">
      <c r="A16" s="141"/>
      <c r="B16" s="141"/>
      <c r="C16" s="141"/>
      <c r="D16" s="141"/>
      <c r="E16" s="148"/>
      <c r="F16" s="348" t="s">
        <v>93</v>
      </c>
      <c r="G16" s="349"/>
      <c r="H16" s="349"/>
      <c r="I16" s="349"/>
      <c r="J16" s="349"/>
      <c r="K16" s="349"/>
      <c r="L16" s="350"/>
      <c r="M16" s="168"/>
      <c r="N16" s="348" t="s">
        <v>93</v>
      </c>
      <c r="O16" s="349"/>
      <c r="P16" s="349"/>
      <c r="Q16" s="349"/>
      <c r="R16" s="349"/>
      <c r="S16" s="349"/>
      <c r="T16" s="350"/>
      <c r="U16" s="161"/>
      <c r="V16" s="348" t="s">
        <v>93</v>
      </c>
      <c r="W16" s="349"/>
      <c r="X16" s="349"/>
      <c r="Y16" s="349"/>
      <c r="Z16" s="349"/>
      <c r="AA16" s="349"/>
      <c r="AB16" s="350"/>
      <c r="AC16" s="162"/>
      <c r="AD16" s="348" t="s">
        <v>93</v>
      </c>
      <c r="AE16" s="349"/>
      <c r="AF16" s="349"/>
      <c r="AG16" s="349"/>
      <c r="AH16" s="349"/>
      <c r="AI16" s="349"/>
      <c r="AJ16" s="350"/>
      <c r="AK16" s="141"/>
    </row>
    <row r="17" spans="1:37" s="159" customFormat="1" ht="33" customHeight="1" x14ac:dyDescent="0.3">
      <c r="A17" s="141"/>
      <c r="B17" s="141"/>
      <c r="C17" s="141"/>
      <c r="D17" s="141"/>
      <c r="E17" s="148"/>
      <c r="F17" s="163">
        <v>0</v>
      </c>
      <c r="G17" s="164">
        <v>4</v>
      </c>
      <c r="H17" s="166">
        <f>+G17*H8</f>
        <v>68</v>
      </c>
      <c r="I17" s="165"/>
      <c r="J17" s="166">
        <v>0</v>
      </c>
      <c r="K17" s="164">
        <v>4</v>
      </c>
      <c r="L17" s="167">
        <f>+K17*L8</f>
        <v>68</v>
      </c>
      <c r="M17" s="168"/>
      <c r="N17" s="163">
        <v>0</v>
      </c>
      <c r="O17" s="164">
        <v>4</v>
      </c>
      <c r="P17" s="166">
        <f>+O17*P8</f>
        <v>68</v>
      </c>
      <c r="Q17" s="165"/>
      <c r="R17" s="166">
        <v>0</v>
      </c>
      <c r="S17" s="164">
        <v>4</v>
      </c>
      <c r="T17" s="167">
        <f>+S17*T8</f>
        <v>68</v>
      </c>
      <c r="U17" s="161"/>
      <c r="V17" s="163">
        <v>0</v>
      </c>
      <c r="W17" s="164">
        <v>4</v>
      </c>
      <c r="X17" s="166">
        <f>+W17*X8</f>
        <v>68</v>
      </c>
      <c r="Y17" s="165"/>
      <c r="Z17" s="166">
        <v>0</v>
      </c>
      <c r="AA17" s="164">
        <v>4</v>
      </c>
      <c r="AB17" s="167">
        <f>+AA17*AB8</f>
        <v>68</v>
      </c>
      <c r="AC17" s="162"/>
      <c r="AD17" s="163">
        <v>0</v>
      </c>
      <c r="AE17" s="164">
        <v>4</v>
      </c>
      <c r="AF17" s="166">
        <f>+AE17*AF8</f>
        <v>68</v>
      </c>
      <c r="AG17" s="165"/>
      <c r="AH17" s="166">
        <v>0</v>
      </c>
      <c r="AI17" s="164">
        <v>4</v>
      </c>
      <c r="AJ17" s="167">
        <f>+AI17*AJ8</f>
        <v>68</v>
      </c>
      <c r="AK17" s="141"/>
    </row>
    <row r="18" spans="1:37" s="159" customFormat="1" ht="12" customHeight="1" x14ac:dyDescent="0.2">
      <c r="A18" s="141"/>
      <c r="B18" s="141"/>
      <c r="C18" s="141"/>
      <c r="D18" s="141"/>
      <c r="E18" s="148"/>
      <c r="F18" s="149"/>
      <c r="G18" s="149"/>
      <c r="H18" s="148"/>
      <c r="I18" s="148"/>
      <c r="J18" s="149"/>
      <c r="K18" s="149"/>
      <c r="L18" s="148"/>
      <c r="M18" s="148"/>
      <c r="N18" s="149"/>
      <c r="O18" s="149"/>
      <c r="P18" s="148"/>
      <c r="Q18" s="148"/>
      <c r="R18" s="149"/>
      <c r="S18" s="149"/>
      <c r="T18" s="148"/>
      <c r="U18" s="148"/>
      <c r="V18" s="149"/>
      <c r="W18" s="149"/>
      <c r="X18" s="148"/>
      <c r="Y18" s="148"/>
      <c r="Z18" s="149"/>
      <c r="AA18" s="149"/>
      <c r="AB18" s="148"/>
      <c r="AC18" s="148"/>
      <c r="AD18" s="149"/>
      <c r="AE18" s="149"/>
      <c r="AF18" s="148"/>
      <c r="AG18" s="148"/>
      <c r="AH18" s="149"/>
      <c r="AI18" s="149"/>
      <c r="AJ18" s="148"/>
      <c r="AK18" s="141"/>
    </row>
    <row r="19" spans="1:37" s="141" customFormat="1" ht="45.75" customHeight="1" x14ac:dyDescent="0.2">
      <c r="B19" s="348" t="s">
        <v>94</v>
      </c>
      <c r="C19" s="349"/>
      <c r="D19" s="350"/>
      <c r="E19" s="160"/>
      <c r="F19" s="348" t="s">
        <v>63</v>
      </c>
      <c r="G19" s="349"/>
      <c r="H19" s="349"/>
      <c r="I19" s="349"/>
      <c r="J19" s="349"/>
      <c r="K19" s="349"/>
      <c r="L19" s="350"/>
      <c r="M19" s="160"/>
      <c r="N19" s="169"/>
      <c r="O19" s="169"/>
      <c r="P19" s="169"/>
      <c r="Q19" s="160"/>
      <c r="R19" s="348" t="s">
        <v>95</v>
      </c>
      <c r="S19" s="349"/>
      <c r="T19" s="350"/>
      <c r="U19" s="160"/>
      <c r="V19" s="348" t="s">
        <v>45</v>
      </c>
      <c r="W19" s="349"/>
      <c r="X19" s="349"/>
      <c r="Y19" s="349"/>
      <c r="Z19" s="349"/>
      <c r="AA19" s="349"/>
      <c r="AB19" s="350"/>
      <c r="AC19" s="161"/>
      <c r="AG19" s="161"/>
      <c r="AH19" s="348" t="s">
        <v>96</v>
      </c>
      <c r="AI19" s="349"/>
      <c r="AJ19" s="350"/>
    </row>
    <row r="20" spans="1:37" s="141" customFormat="1" ht="25.5" customHeight="1" x14ac:dyDescent="0.2">
      <c r="B20" s="163">
        <v>2</v>
      </c>
      <c r="C20" s="164">
        <v>0</v>
      </c>
      <c r="D20" s="167">
        <f>+(B20+C20)*D8</f>
        <v>4</v>
      </c>
      <c r="E20" s="160"/>
      <c r="F20" s="163">
        <v>1</v>
      </c>
      <c r="G20" s="164">
        <v>1</v>
      </c>
      <c r="H20" s="165">
        <f>+H$8*(F20+G20)</f>
        <v>34</v>
      </c>
      <c r="I20" s="166"/>
      <c r="J20" s="166">
        <v>1</v>
      </c>
      <c r="K20" s="164">
        <v>1</v>
      </c>
      <c r="L20" s="167">
        <f>+L8*(J20+K20)</f>
        <v>34</v>
      </c>
      <c r="M20" s="160"/>
      <c r="N20" s="169"/>
      <c r="O20" s="169"/>
      <c r="P20" s="169"/>
      <c r="Q20" s="160"/>
      <c r="R20" s="163">
        <v>3</v>
      </c>
      <c r="S20" s="164">
        <v>1</v>
      </c>
      <c r="T20" s="167">
        <f>+T$8*(R20+S20)</f>
        <v>68</v>
      </c>
      <c r="U20" s="160"/>
      <c r="V20" s="163">
        <v>2</v>
      </c>
      <c r="W20" s="164">
        <v>2</v>
      </c>
      <c r="X20" s="165">
        <f>+X$8*(V20+W20)</f>
        <v>68</v>
      </c>
      <c r="Y20" s="166"/>
      <c r="Z20" s="166">
        <v>2</v>
      </c>
      <c r="AA20" s="164">
        <v>2</v>
      </c>
      <c r="AB20" s="167">
        <f>+AB$8*(Z20+AA20)</f>
        <v>68</v>
      </c>
      <c r="AC20" s="161"/>
      <c r="AD20" s="161"/>
      <c r="AE20" s="170"/>
      <c r="AF20" s="161"/>
      <c r="AG20" s="161"/>
      <c r="AH20" s="163">
        <v>1</v>
      </c>
      <c r="AI20" s="164">
        <v>1</v>
      </c>
      <c r="AJ20" s="167">
        <f>+AF$8*(AH20+AI20)</f>
        <v>34</v>
      </c>
    </row>
    <row r="21" spans="1:37" s="141" customFormat="1" ht="15" customHeight="1" x14ac:dyDescent="0.2">
      <c r="B21" s="169"/>
      <c r="C21" s="169"/>
      <c r="D21" s="169"/>
      <c r="E21" s="160"/>
      <c r="F21" s="160"/>
      <c r="G21" s="160"/>
      <c r="H21" s="160"/>
      <c r="I21" s="160"/>
      <c r="J21" s="160"/>
      <c r="K21" s="160"/>
      <c r="L21" s="160"/>
      <c r="M21" s="160"/>
      <c r="N21" s="160"/>
      <c r="O21" s="171"/>
      <c r="P21" s="160"/>
      <c r="Q21" s="160"/>
      <c r="R21" s="160"/>
      <c r="S21" s="171"/>
      <c r="T21" s="160"/>
      <c r="U21" s="160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1"/>
      <c r="AI21" s="161"/>
      <c r="AJ21" s="161"/>
    </row>
    <row r="22" spans="1:37" s="141" customFormat="1" ht="45.75" customHeight="1" x14ac:dyDescent="0.2">
      <c r="E22" s="160"/>
      <c r="F22" s="348" t="s">
        <v>97</v>
      </c>
      <c r="G22" s="349"/>
      <c r="H22" s="349"/>
      <c r="I22" s="349"/>
      <c r="J22" s="349"/>
      <c r="K22" s="349"/>
      <c r="L22" s="350"/>
      <c r="M22" s="169"/>
      <c r="N22" s="169"/>
      <c r="O22" s="169"/>
      <c r="P22" s="169"/>
      <c r="Q22" s="160"/>
      <c r="U22" s="160"/>
      <c r="V22" s="348" t="s">
        <v>98</v>
      </c>
      <c r="W22" s="349"/>
      <c r="X22" s="349"/>
      <c r="Y22" s="349"/>
      <c r="Z22" s="349"/>
      <c r="AA22" s="349"/>
      <c r="AB22" s="350"/>
      <c r="AC22" s="161"/>
      <c r="AD22" s="348" t="s">
        <v>38</v>
      </c>
      <c r="AE22" s="349"/>
      <c r="AF22" s="350"/>
      <c r="AG22" s="161"/>
      <c r="AH22" s="348" t="s">
        <v>99</v>
      </c>
      <c r="AI22" s="349"/>
      <c r="AJ22" s="350"/>
    </row>
    <row r="23" spans="1:37" s="141" customFormat="1" ht="25.5" customHeight="1" x14ac:dyDescent="0.2">
      <c r="E23" s="160"/>
      <c r="F23" s="163">
        <v>3</v>
      </c>
      <c r="G23" s="164">
        <v>1</v>
      </c>
      <c r="H23" s="165">
        <f>+H$8*(F23+G23)</f>
        <v>68</v>
      </c>
      <c r="I23" s="166"/>
      <c r="J23" s="166">
        <v>3</v>
      </c>
      <c r="K23" s="164">
        <v>1</v>
      </c>
      <c r="L23" s="167">
        <f>+$L$8*(J23+K23)</f>
        <v>68</v>
      </c>
      <c r="M23" s="169"/>
      <c r="N23" s="169"/>
      <c r="O23" s="169"/>
      <c r="P23" s="169"/>
      <c r="Q23" s="160"/>
      <c r="U23" s="160"/>
      <c r="V23" s="163">
        <v>3</v>
      </c>
      <c r="W23" s="164">
        <v>1</v>
      </c>
      <c r="X23" s="165">
        <f>+X$8*(V23+W23)</f>
        <v>68</v>
      </c>
      <c r="Y23" s="166"/>
      <c r="Z23" s="166">
        <v>1</v>
      </c>
      <c r="AA23" s="164">
        <v>1</v>
      </c>
      <c r="AB23" s="167">
        <f>+AB$8*(Z23+AA23)</f>
        <v>34</v>
      </c>
      <c r="AC23" s="161"/>
      <c r="AD23" s="163">
        <v>3</v>
      </c>
      <c r="AE23" s="164">
        <v>1</v>
      </c>
      <c r="AF23" s="167">
        <f>+AF$8*(AD23+AE23)</f>
        <v>68</v>
      </c>
      <c r="AG23" s="161"/>
      <c r="AH23" s="163">
        <v>1</v>
      </c>
      <c r="AI23" s="164">
        <v>1</v>
      </c>
      <c r="AJ23" s="167">
        <f>+AJ$8*(AH23+AI23)</f>
        <v>34</v>
      </c>
    </row>
    <row r="24" spans="1:37" s="141" customFormat="1" ht="15" customHeight="1" x14ac:dyDescent="0.2">
      <c r="E24" s="160"/>
      <c r="F24" s="160"/>
      <c r="G24" s="160"/>
      <c r="H24" s="160"/>
      <c r="I24" s="160"/>
      <c r="J24" s="160"/>
      <c r="K24" s="160"/>
      <c r="L24" s="160"/>
      <c r="M24" s="160"/>
      <c r="N24" s="160"/>
      <c r="O24" s="171"/>
      <c r="P24" s="160"/>
      <c r="Q24" s="160"/>
      <c r="R24" s="160"/>
      <c r="S24" s="171"/>
      <c r="T24" s="160"/>
      <c r="U24" s="160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</row>
    <row r="25" spans="1:37" s="141" customFormat="1" ht="45.75" customHeight="1" x14ac:dyDescent="0.2">
      <c r="E25" s="160"/>
      <c r="F25" s="345" t="s">
        <v>100</v>
      </c>
      <c r="G25" s="346"/>
      <c r="H25" s="346"/>
      <c r="I25" s="346"/>
      <c r="J25" s="346"/>
      <c r="K25" s="346"/>
      <c r="L25" s="347"/>
      <c r="M25" s="160"/>
      <c r="N25" s="345" t="s">
        <v>101</v>
      </c>
      <c r="O25" s="346"/>
      <c r="P25" s="347"/>
      <c r="Q25" s="172"/>
      <c r="R25" s="345" t="s">
        <v>102</v>
      </c>
      <c r="S25" s="346"/>
      <c r="T25" s="347"/>
      <c r="U25" s="148"/>
      <c r="AC25" s="148"/>
      <c r="AG25" s="172"/>
      <c r="AH25" s="348" t="s">
        <v>46</v>
      </c>
      <c r="AI25" s="349"/>
      <c r="AJ25" s="350"/>
    </row>
    <row r="26" spans="1:37" s="141" customFormat="1" ht="25.5" customHeight="1" x14ac:dyDescent="0.2">
      <c r="E26" s="160"/>
      <c r="F26" s="173">
        <v>2</v>
      </c>
      <c r="G26" s="174">
        <v>4</v>
      </c>
      <c r="H26" s="175">
        <f>+H$8*(F26+G26)</f>
        <v>102</v>
      </c>
      <c r="I26" s="176"/>
      <c r="J26" s="176">
        <v>2</v>
      </c>
      <c r="K26" s="174">
        <v>2</v>
      </c>
      <c r="L26" s="177">
        <f>+L8*(J26+K26)</f>
        <v>68</v>
      </c>
      <c r="M26" s="160"/>
      <c r="N26" s="173">
        <v>1</v>
      </c>
      <c r="O26" s="174">
        <v>1</v>
      </c>
      <c r="P26" s="177">
        <f>+$P$8*(N26+O26)</f>
        <v>34</v>
      </c>
      <c r="Q26" s="178"/>
      <c r="R26" s="173">
        <v>3</v>
      </c>
      <c r="S26" s="174">
        <v>1</v>
      </c>
      <c r="T26" s="179">
        <f>+T$8*(R26+S26)</f>
        <v>68</v>
      </c>
      <c r="U26" s="148"/>
      <c r="AC26" s="148"/>
      <c r="AG26" s="178"/>
      <c r="AH26" s="163">
        <v>1</v>
      </c>
      <c r="AI26" s="164">
        <v>1</v>
      </c>
      <c r="AJ26" s="167">
        <f>+AF$8*(AH26+AI26)</f>
        <v>34</v>
      </c>
    </row>
    <row r="27" spans="1:37" s="141" customFormat="1" ht="15" customHeight="1" x14ac:dyDescent="0.2">
      <c r="B27" s="180"/>
      <c r="C27" s="178"/>
      <c r="D27" s="180"/>
      <c r="E27" s="148"/>
      <c r="F27" s="180"/>
      <c r="G27" s="178"/>
      <c r="H27" s="172"/>
      <c r="I27" s="180"/>
      <c r="J27" s="180"/>
      <c r="K27" s="178"/>
      <c r="L27" s="180"/>
      <c r="M27" s="148"/>
      <c r="N27" s="180"/>
      <c r="O27" s="178"/>
      <c r="P27" s="172"/>
      <c r="Q27" s="178"/>
      <c r="R27" s="180"/>
      <c r="S27" s="178"/>
      <c r="T27" s="180"/>
      <c r="U27" s="148"/>
      <c r="V27" s="180"/>
      <c r="W27" s="178"/>
      <c r="X27" s="172"/>
      <c r="Y27" s="178"/>
      <c r="Z27" s="180"/>
      <c r="AA27" s="178"/>
      <c r="AB27" s="180"/>
      <c r="AC27" s="148"/>
      <c r="AD27" s="180"/>
      <c r="AE27" s="178"/>
      <c r="AF27" s="172"/>
      <c r="AG27" s="178"/>
      <c r="AH27" s="180"/>
      <c r="AI27" s="178"/>
      <c r="AJ27" s="180"/>
    </row>
    <row r="28" spans="1:37" s="141" customFormat="1" ht="63" customHeight="1" x14ac:dyDescent="0.3">
      <c r="B28" s="169"/>
      <c r="C28" s="169"/>
      <c r="D28" s="169"/>
      <c r="E28" s="160"/>
      <c r="F28" s="345" t="s">
        <v>103</v>
      </c>
      <c r="G28" s="346"/>
      <c r="H28" s="346"/>
      <c r="I28" s="346"/>
      <c r="J28" s="346"/>
      <c r="K28" s="346"/>
      <c r="L28" s="347"/>
      <c r="N28" s="345" t="s">
        <v>49</v>
      </c>
      <c r="O28" s="346"/>
      <c r="P28" s="346"/>
      <c r="Q28" s="346"/>
      <c r="R28" s="346"/>
      <c r="S28" s="346"/>
      <c r="T28" s="347"/>
      <c r="V28" s="345" t="s">
        <v>104</v>
      </c>
      <c r="W28" s="346"/>
      <c r="X28" s="347"/>
      <c r="AC28" s="161"/>
      <c r="AD28" s="341" t="s">
        <v>52</v>
      </c>
      <c r="AE28" s="342"/>
      <c r="AF28" s="343"/>
      <c r="AG28" s="162"/>
      <c r="AH28" s="341" t="s">
        <v>51</v>
      </c>
      <c r="AI28" s="342"/>
      <c r="AJ28" s="343"/>
    </row>
    <row r="29" spans="1:37" s="141" customFormat="1" ht="25.5" customHeight="1" x14ac:dyDescent="0.3">
      <c r="B29" s="169"/>
      <c r="C29" s="169"/>
      <c r="D29" s="169"/>
      <c r="E29" s="160"/>
      <c r="F29" s="173">
        <v>4</v>
      </c>
      <c r="G29" s="174">
        <v>4</v>
      </c>
      <c r="H29" s="175">
        <f>+H$8*(F29+G29)</f>
        <v>136</v>
      </c>
      <c r="I29" s="176"/>
      <c r="J29" s="176">
        <v>4</v>
      </c>
      <c r="K29" s="174">
        <v>4</v>
      </c>
      <c r="L29" s="177">
        <f>+$L$8*(J29+K29)</f>
        <v>136</v>
      </c>
      <c r="N29" s="173">
        <v>4</v>
      </c>
      <c r="O29" s="174">
        <v>2</v>
      </c>
      <c r="P29" s="175">
        <f>+$P$8*(N29+O29)</f>
        <v>102</v>
      </c>
      <c r="Q29" s="176"/>
      <c r="R29" s="176">
        <v>4</v>
      </c>
      <c r="S29" s="174">
        <v>2</v>
      </c>
      <c r="T29" s="177">
        <f>+T$8*(R29+S29)</f>
        <v>102</v>
      </c>
      <c r="V29" s="173">
        <v>3</v>
      </c>
      <c r="W29" s="174">
        <v>1</v>
      </c>
      <c r="X29" s="179">
        <f>+AB$8*(V29+W29)</f>
        <v>68</v>
      </c>
      <c r="AC29" s="161"/>
      <c r="AD29" s="181">
        <v>3</v>
      </c>
      <c r="AE29" s="182">
        <v>1</v>
      </c>
      <c r="AF29" s="183">
        <f>+AJ$8*(AD29+AE29)</f>
        <v>68</v>
      </c>
      <c r="AG29" s="162"/>
      <c r="AH29" s="181">
        <v>3</v>
      </c>
      <c r="AI29" s="182">
        <v>1</v>
      </c>
      <c r="AJ29" s="183">
        <f>+AJ$8*(AH29+AI29)</f>
        <v>68</v>
      </c>
    </row>
    <row r="30" spans="1:37" s="141" customFormat="1" ht="12.2" customHeight="1" x14ac:dyDescent="0.2">
      <c r="B30" s="169"/>
      <c r="C30" s="169"/>
      <c r="D30" s="169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71"/>
      <c r="P30" s="160"/>
      <c r="Q30" s="160"/>
      <c r="R30" s="160"/>
      <c r="S30" s="171"/>
      <c r="T30" s="160"/>
      <c r="U30" s="160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1"/>
      <c r="AI30" s="161"/>
      <c r="AJ30" s="161"/>
    </row>
    <row r="31" spans="1:37" s="141" customFormat="1" ht="63" customHeight="1" x14ac:dyDescent="0.2">
      <c r="B31" s="169"/>
      <c r="C31" s="169"/>
      <c r="D31" s="169"/>
      <c r="E31" s="160"/>
      <c r="F31" s="345" t="s">
        <v>105</v>
      </c>
      <c r="G31" s="346"/>
      <c r="H31" s="346"/>
      <c r="I31" s="346"/>
      <c r="J31" s="346"/>
      <c r="K31" s="346"/>
      <c r="L31" s="347"/>
      <c r="M31" s="160"/>
      <c r="N31" s="345" t="s">
        <v>106</v>
      </c>
      <c r="O31" s="346"/>
      <c r="P31" s="347"/>
      <c r="R31" s="345" t="s">
        <v>107</v>
      </c>
      <c r="S31" s="346"/>
      <c r="T31" s="347"/>
      <c r="U31" s="160"/>
      <c r="Z31" s="341" t="s">
        <v>108</v>
      </c>
      <c r="AA31" s="342"/>
      <c r="AB31" s="343"/>
      <c r="AD31" s="341" t="s">
        <v>109</v>
      </c>
      <c r="AE31" s="342"/>
      <c r="AF31" s="342"/>
      <c r="AG31" s="342"/>
      <c r="AH31" s="342"/>
      <c r="AI31" s="342"/>
      <c r="AJ31" s="343"/>
    </row>
    <row r="32" spans="1:37" s="141" customFormat="1" ht="25.5" customHeight="1" x14ac:dyDescent="0.2">
      <c r="B32" s="169"/>
      <c r="C32" s="169"/>
      <c r="D32" s="169"/>
      <c r="E32" s="160"/>
      <c r="F32" s="173">
        <v>1</v>
      </c>
      <c r="G32" s="174">
        <v>1</v>
      </c>
      <c r="H32" s="175">
        <f>+H$8*(F32+G32)</f>
        <v>34</v>
      </c>
      <c r="I32" s="176"/>
      <c r="J32" s="176">
        <v>1</v>
      </c>
      <c r="K32" s="174">
        <v>1</v>
      </c>
      <c r="L32" s="177">
        <f>+L8*(J32+K32)</f>
        <v>34</v>
      </c>
      <c r="M32" s="160"/>
      <c r="N32" s="173">
        <v>4</v>
      </c>
      <c r="O32" s="174">
        <v>2</v>
      </c>
      <c r="P32" s="179">
        <f>+P$8*(N32+O32)</f>
        <v>102</v>
      </c>
      <c r="R32" s="173">
        <v>3</v>
      </c>
      <c r="S32" s="174">
        <v>1</v>
      </c>
      <c r="T32" s="177">
        <f>+T$8*(R32+S32)</f>
        <v>68</v>
      </c>
      <c r="U32" s="160"/>
      <c r="Z32" s="181">
        <v>4</v>
      </c>
      <c r="AA32" s="182">
        <v>2</v>
      </c>
      <c r="AB32" s="183">
        <f>+AB$8*(Z32+AA32)</f>
        <v>102</v>
      </c>
      <c r="AD32" s="181">
        <v>1</v>
      </c>
      <c r="AE32" s="182">
        <v>1</v>
      </c>
      <c r="AF32" s="184">
        <f>+AF$8*(AD32+AE32)</f>
        <v>34</v>
      </c>
      <c r="AG32" s="182"/>
      <c r="AH32" s="185">
        <v>1</v>
      </c>
      <c r="AI32" s="182">
        <v>1</v>
      </c>
      <c r="AJ32" s="183">
        <f>+AJ$8*(AH32+AI32)</f>
        <v>34</v>
      </c>
    </row>
    <row r="33" spans="2:36" s="141" customFormat="1" ht="15" customHeight="1" x14ac:dyDescent="0.3">
      <c r="B33" s="169"/>
      <c r="C33" s="169"/>
      <c r="D33" s="169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71"/>
      <c r="P33" s="160"/>
      <c r="Q33" s="160"/>
      <c r="R33" s="160"/>
      <c r="S33" s="171"/>
      <c r="T33" s="160"/>
      <c r="U33" s="160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2"/>
      <c r="AI33" s="162"/>
      <c r="AJ33" s="161"/>
    </row>
    <row r="34" spans="2:36" s="141" customFormat="1" ht="59.25" customHeight="1" x14ac:dyDescent="0.2">
      <c r="B34" s="169"/>
      <c r="C34" s="169"/>
      <c r="D34" s="169"/>
      <c r="E34" s="160"/>
      <c r="F34" s="345" t="s">
        <v>110</v>
      </c>
      <c r="G34" s="346"/>
      <c r="H34" s="347"/>
      <c r="I34" s="169"/>
      <c r="J34" s="345" t="s">
        <v>111</v>
      </c>
      <c r="K34" s="346"/>
      <c r="L34" s="347"/>
      <c r="M34" s="160"/>
      <c r="N34" s="345" t="s">
        <v>112</v>
      </c>
      <c r="O34" s="346"/>
      <c r="P34" s="347"/>
      <c r="V34" s="341" t="s">
        <v>113</v>
      </c>
      <c r="W34" s="342"/>
      <c r="X34" s="343"/>
      <c r="Y34" s="161"/>
      <c r="Z34" s="341" t="s">
        <v>114</v>
      </c>
      <c r="AA34" s="342"/>
      <c r="AB34" s="343"/>
      <c r="AC34" s="161"/>
      <c r="AD34" s="341" t="s">
        <v>115</v>
      </c>
      <c r="AE34" s="342"/>
      <c r="AF34" s="343"/>
      <c r="AG34" s="161"/>
      <c r="AH34" s="341" t="s">
        <v>116</v>
      </c>
      <c r="AI34" s="342"/>
      <c r="AJ34" s="343"/>
    </row>
    <row r="35" spans="2:36" s="141" customFormat="1" ht="25.5" customHeight="1" x14ac:dyDescent="0.2">
      <c r="B35" s="169"/>
      <c r="C35" s="169"/>
      <c r="D35" s="169"/>
      <c r="E35" s="160"/>
      <c r="F35" s="173">
        <v>0</v>
      </c>
      <c r="G35" s="174">
        <v>2</v>
      </c>
      <c r="H35" s="179">
        <f>+$H$8*(F35+G35)</f>
        <v>34</v>
      </c>
      <c r="I35" s="169"/>
      <c r="J35" s="173">
        <v>2</v>
      </c>
      <c r="K35" s="174">
        <v>2</v>
      </c>
      <c r="L35" s="179">
        <f>+$L$8*(J35+K35)</f>
        <v>68</v>
      </c>
      <c r="M35" s="160"/>
      <c r="N35" s="173">
        <v>4</v>
      </c>
      <c r="O35" s="174">
        <v>2</v>
      </c>
      <c r="P35" s="179">
        <f>+$P$8*(N35+O35)</f>
        <v>102</v>
      </c>
      <c r="V35" s="181">
        <v>2</v>
      </c>
      <c r="W35" s="182">
        <v>2</v>
      </c>
      <c r="X35" s="183">
        <f>+X$8*(V35+W35)</f>
        <v>68</v>
      </c>
      <c r="Y35" s="161"/>
      <c r="Z35" s="181">
        <v>2</v>
      </c>
      <c r="AA35" s="182">
        <v>2</v>
      </c>
      <c r="AB35" s="183">
        <f>+AB$8*(Z35+AA35)</f>
        <v>68</v>
      </c>
      <c r="AC35" s="161"/>
      <c r="AD35" s="181">
        <v>3</v>
      </c>
      <c r="AE35" s="182">
        <v>1</v>
      </c>
      <c r="AF35" s="183">
        <f>+AF$8*(AD35+AE35)</f>
        <v>68</v>
      </c>
      <c r="AG35" s="161"/>
      <c r="AH35" s="181">
        <v>3</v>
      </c>
      <c r="AI35" s="182">
        <v>1</v>
      </c>
      <c r="AJ35" s="183">
        <f>+AJ$8*(AH35+AI35)</f>
        <v>68</v>
      </c>
    </row>
    <row r="36" spans="2:36" s="141" customFormat="1" ht="15" customHeight="1" x14ac:dyDescent="0.3">
      <c r="B36" s="169"/>
      <c r="C36" s="169"/>
      <c r="D36" s="169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71"/>
      <c r="P36" s="160"/>
      <c r="Q36" s="160"/>
      <c r="R36" s="160"/>
      <c r="S36" s="171"/>
      <c r="T36" s="160"/>
      <c r="U36" s="160"/>
      <c r="V36" s="161"/>
      <c r="W36" s="161"/>
      <c r="X36" s="161"/>
      <c r="Y36" s="161"/>
      <c r="Z36" s="161"/>
      <c r="AA36" s="161"/>
      <c r="AB36" s="161"/>
      <c r="AC36" s="161"/>
      <c r="AD36" s="161"/>
      <c r="AE36" s="161"/>
      <c r="AF36" s="161"/>
      <c r="AG36" s="161"/>
      <c r="AH36" s="162"/>
      <c r="AI36" s="162"/>
      <c r="AJ36" s="161"/>
    </row>
    <row r="37" spans="2:36" s="141" customFormat="1" ht="60" customHeight="1" x14ac:dyDescent="0.2">
      <c r="B37" s="169"/>
      <c r="C37" s="169"/>
      <c r="D37" s="169"/>
      <c r="E37" s="160"/>
      <c r="R37" s="341" t="s">
        <v>117</v>
      </c>
      <c r="S37" s="342"/>
      <c r="T37" s="343"/>
      <c r="U37" s="160"/>
      <c r="V37" s="341" t="s">
        <v>118</v>
      </c>
      <c r="W37" s="342"/>
      <c r="X37" s="342"/>
      <c r="Y37" s="342"/>
      <c r="Z37" s="342"/>
      <c r="AA37" s="342"/>
      <c r="AB37" s="343"/>
      <c r="AD37" s="341" t="s">
        <v>119</v>
      </c>
      <c r="AE37" s="342"/>
      <c r="AF37" s="343"/>
      <c r="AG37" s="161"/>
      <c r="AH37" s="341" t="s">
        <v>120</v>
      </c>
      <c r="AI37" s="342"/>
      <c r="AJ37" s="343"/>
    </row>
    <row r="38" spans="2:36" s="141" customFormat="1" ht="26.25" customHeight="1" x14ac:dyDescent="0.2">
      <c r="B38" s="169"/>
      <c r="C38" s="169"/>
      <c r="D38" s="169"/>
      <c r="E38" s="160"/>
      <c r="R38" s="186">
        <v>1</v>
      </c>
      <c r="S38" s="187">
        <v>1</v>
      </c>
      <c r="T38" s="188">
        <f>+(S38+R38)*X8</f>
        <v>34</v>
      </c>
      <c r="U38" s="160"/>
      <c r="V38" s="181">
        <v>3</v>
      </c>
      <c r="W38" s="182">
        <v>1</v>
      </c>
      <c r="X38" s="184">
        <f>+X$8*(V38+W38)</f>
        <v>68</v>
      </c>
      <c r="Y38" s="185"/>
      <c r="Z38" s="185">
        <v>3</v>
      </c>
      <c r="AA38" s="182">
        <v>1</v>
      </c>
      <c r="AB38" s="183">
        <f>+AB$8*(Z38+AA38)</f>
        <v>68</v>
      </c>
      <c r="AD38" s="181">
        <v>4</v>
      </c>
      <c r="AE38" s="182">
        <v>4</v>
      </c>
      <c r="AF38" s="183">
        <f>+AF$8*(AD38+AE38)</f>
        <v>136</v>
      </c>
      <c r="AG38" s="161"/>
      <c r="AH38" s="181">
        <v>4</v>
      </c>
      <c r="AI38" s="182">
        <v>2</v>
      </c>
      <c r="AJ38" s="183">
        <f>+AJ$8*(AH38+AI38)</f>
        <v>102</v>
      </c>
    </row>
    <row r="39" spans="2:36" s="141" customFormat="1" ht="10.5" customHeight="1" x14ac:dyDescent="0.2">
      <c r="B39" s="169"/>
      <c r="C39" s="169"/>
      <c r="D39" s="169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71"/>
      <c r="P39" s="160"/>
      <c r="Q39" s="160"/>
      <c r="R39" s="160"/>
      <c r="S39" s="171"/>
      <c r="T39" s="160"/>
      <c r="U39" s="160"/>
    </row>
    <row r="40" spans="2:36" s="141" customFormat="1" ht="45" customHeight="1" x14ac:dyDescent="0.2">
      <c r="B40" s="344"/>
      <c r="C40" s="344"/>
      <c r="D40" s="344"/>
      <c r="E40" s="148"/>
      <c r="F40" s="341" t="s">
        <v>121</v>
      </c>
      <c r="G40" s="342"/>
      <c r="H40" s="342"/>
      <c r="I40" s="342"/>
      <c r="J40" s="342"/>
      <c r="K40" s="342"/>
      <c r="L40" s="343"/>
      <c r="M40" s="160"/>
      <c r="N40" s="341" t="s">
        <v>122</v>
      </c>
      <c r="O40" s="342"/>
      <c r="P40" s="342"/>
      <c r="Q40" s="342"/>
      <c r="R40" s="342"/>
      <c r="S40" s="342"/>
      <c r="T40" s="343"/>
      <c r="U40" s="160"/>
      <c r="V40" s="341" t="s">
        <v>123</v>
      </c>
      <c r="W40" s="342"/>
      <c r="X40" s="343"/>
      <c r="Y40" s="161"/>
      <c r="Z40" s="341" t="s">
        <v>124</v>
      </c>
      <c r="AA40" s="342"/>
      <c r="AB40" s="343"/>
      <c r="AC40" s="161"/>
      <c r="AD40" s="341" t="s">
        <v>66</v>
      </c>
      <c r="AE40" s="342"/>
      <c r="AF40" s="342"/>
      <c r="AG40" s="342"/>
      <c r="AH40" s="342"/>
      <c r="AI40" s="342"/>
      <c r="AJ40" s="343"/>
    </row>
    <row r="41" spans="2:36" s="141" customFormat="1" ht="26.45" customHeight="1" x14ac:dyDescent="0.2">
      <c r="B41" s="180"/>
      <c r="C41" s="178"/>
      <c r="D41" s="180"/>
      <c r="E41" s="148"/>
      <c r="F41" s="181">
        <v>1</v>
      </c>
      <c r="G41" s="182">
        <v>1</v>
      </c>
      <c r="H41" s="184">
        <f>+H$8*(F41+G41)</f>
        <v>34</v>
      </c>
      <c r="I41" s="185"/>
      <c r="J41" s="185">
        <v>1</v>
      </c>
      <c r="K41" s="182">
        <v>1</v>
      </c>
      <c r="L41" s="183">
        <f>+L$8*(J41+K41)</f>
        <v>34</v>
      </c>
      <c r="M41" s="160"/>
      <c r="N41" s="181">
        <v>3</v>
      </c>
      <c r="O41" s="182">
        <v>1</v>
      </c>
      <c r="P41" s="184">
        <f>+P$8*(N41+O41)</f>
        <v>68</v>
      </c>
      <c r="Q41" s="185"/>
      <c r="R41" s="185">
        <v>3</v>
      </c>
      <c r="S41" s="182">
        <v>1</v>
      </c>
      <c r="T41" s="183">
        <f>+T$8*(R41+S41)</f>
        <v>68</v>
      </c>
      <c r="U41" s="160"/>
      <c r="V41" s="181">
        <v>3</v>
      </c>
      <c r="W41" s="182">
        <v>1</v>
      </c>
      <c r="X41" s="183">
        <f>+X$8*(V41+W41)</f>
        <v>68</v>
      </c>
      <c r="Y41" s="161"/>
      <c r="Z41" s="181">
        <v>3</v>
      </c>
      <c r="AA41" s="182">
        <v>1</v>
      </c>
      <c r="AB41" s="183">
        <f>+AB$8*(Z41+AA41)</f>
        <v>68</v>
      </c>
      <c r="AC41" s="161"/>
      <c r="AD41" s="181">
        <v>1</v>
      </c>
      <c r="AE41" s="182">
        <v>1</v>
      </c>
      <c r="AF41" s="185">
        <f>+AF$8*(AD41+AE41)</f>
        <v>34</v>
      </c>
      <c r="AG41" s="185"/>
      <c r="AH41" s="185">
        <v>3</v>
      </c>
      <c r="AI41" s="182">
        <v>1</v>
      </c>
      <c r="AJ41" s="183">
        <f>+AJ$8*(AH41+AI41)</f>
        <v>68</v>
      </c>
    </row>
    <row r="42" spans="2:36" s="141" customFormat="1" ht="11.25" customHeight="1" x14ac:dyDescent="0.2">
      <c r="B42" s="180"/>
      <c r="C42" s="178"/>
      <c r="D42" s="180"/>
      <c r="E42" s="148"/>
      <c r="F42" s="180"/>
      <c r="G42" s="178"/>
      <c r="H42" s="172"/>
      <c r="I42" s="180"/>
      <c r="J42" s="180"/>
      <c r="K42" s="178"/>
      <c r="L42" s="180"/>
      <c r="M42" s="148"/>
      <c r="N42" s="180"/>
      <c r="O42" s="178"/>
      <c r="P42" s="172"/>
      <c r="Q42" s="178"/>
      <c r="R42" s="180"/>
      <c r="S42" s="178"/>
      <c r="T42" s="180"/>
      <c r="U42" s="148"/>
      <c r="V42" s="180"/>
      <c r="W42" s="178"/>
      <c r="X42" s="172"/>
      <c r="Y42" s="178"/>
      <c r="Z42" s="180"/>
      <c r="AA42" s="178"/>
      <c r="AB42" s="180"/>
      <c r="AC42" s="148"/>
      <c r="AD42" s="180"/>
      <c r="AE42" s="178"/>
      <c r="AF42" s="172"/>
      <c r="AG42" s="178"/>
      <c r="AH42" s="180"/>
      <c r="AI42" s="178"/>
      <c r="AJ42" s="180"/>
    </row>
    <row r="43" spans="2:36" s="141" customFormat="1" ht="49.5" customHeight="1" x14ac:dyDescent="0.2">
      <c r="B43" s="169"/>
      <c r="C43" s="169"/>
      <c r="D43" s="169"/>
      <c r="E43" s="160"/>
      <c r="N43" s="341" t="s">
        <v>68</v>
      </c>
      <c r="O43" s="342"/>
      <c r="P43" s="342"/>
      <c r="Q43" s="342"/>
      <c r="R43" s="342"/>
      <c r="S43" s="342"/>
      <c r="T43" s="343"/>
      <c r="U43" s="148"/>
      <c r="V43" s="341" t="s">
        <v>69</v>
      </c>
      <c r="W43" s="342"/>
      <c r="X43" s="342"/>
      <c r="Y43" s="342"/>
      <c r="Z43" s="342"/>
      <c r="AA43" s="342"/>
      <c r="AB43" s="343"/>
      <c r="AC43" s="148"/>
      <c r="AD43" s="341" t="s">
        <v>125</v>
      </c>
      <c r="AE43" s="342"/>
      <c r="AF43" s="342"/>
      <c r="AG43" s="342"/>
      <c r="AH43" s="342"/>
      <c r="AI43" s="342"/>
      <c r="AJ43" s="343"/>
    </row>
    <row r="44" spans="2:36" s="141" customFormat="1" ht="25.5" customHeight="1" x14ac:dyDescent="0.2">
      <c r="B44" s="169"/>
      <c r="C44" s="169"/>
      <c r="D44" s="169"/>
      <c r="E44" s="160"/>
      <c r="N44" s="181">
        <v>1</v>
      </c>
      <c r="O44" s="182">
        <v>1</v>
      </c>
      <c r="P44" s="184">
        <f>+H$8*(N44+O44)</f>
        <v>34</v>
      </c>
      <c r="Q44" s="182"/>
      <c r="R44" s="185">
        <v>1</v>
      </c>
      <c r="S44" s="182">
        <v>1</v>
      </c>
      <c r="T44" s="183">
        <f>+$L$8*(R44+S44)</f>
        <v>34</v>
      </c>
      <c r="U44" s="148"/>
      <c r="V44" s="181">
        <v>1</v>
      </c>
      <c r="W44" s="182">
        <v>1</v>
      </c>
      <c r="X44" s="184">
        <f>+P$8*(V44+W44)</f>
        <v>34</v>
      </c>
      <c r="Y44" s="182"/>
      <c r="Z44" s="185">
        <v>1</v>
      </c>
      <c r="AA44" s="182">
        <v>1</v>
      </c>
      <c r="AB44" s="183">
        <f>+$L$8*(Z44+AA44)</f>
        <v>34</v>
      </c>
      <c r="AC44" s="148"/>
      <c r="AD44" s="181">
        <v>2</v>
      </c>
      <c r="AE44" s="182">
        <v>2</v>
      </c>
      <c r="AF44" s="184">
        <f>+X$8*(AD44+AE44)</f>
        <v>68</v>
      </c>
      <c r="AG44" s="182"/>
      <c r="AH44" s="185">
        <v>2</v>
      </c>
      <c r="AI44" s="182">
        <v>2</v>
      </c>
      <c r="AJ44" s="183">
        <f>+$L$8*(AH44+AI44)</f>
        <v>68</v>
      </c>
    </row>
    <row r="45" spans="2:36" s="141" customFormat="1" ht="25.5" customHeight="1" x14ac:dyDescent="0.2">
      <c r="B45" s="169"/>
      <c r="C45" s="169"/>
      <c r="D45" s="169"/>
      <c r="E45" s="160"/>
      <c r="F45" s="160"/>
      <c r="G45" s="160"/>
      <c r="H45" s="160"/>
      <c r="I45" s="160"/>
      <c r="J45" s="160"/>
      <c r="K45" s="160"/>
      <c r="L45" s="160"/>
      <c r="M45" s="160"/>
      <c r="U45" s="160"/>
    </row>
    <row r="46" spans="2:36" ht="15" customHeight="1" x14ac:dyDescent="0.25">
      <c r="B46" s="189"/>
      <c r="C46" s="189"/>
      <c r="D46" s="189"/>
      <c r="E46" s="189"/>
    </row>
    <row r="47" spans="2:36" ht="16.5" customHeight="1" x14ac:dyDescent="0.25">
      <c r="B47" s="189"/>
      <c r="C47" s="189"/>
      <c r="D47" s="189"/>
      <c r="E47" s="189"/>
    </row>
    <row r="48" spans="2:36" s="141" customFormat="1" ht="30.75" customHeight="1" x14ac:dyDescent="0.2">
      <c r="B48" s="169"/>
      <c r="C48" s="169"/>
      <c r="D48" s="169"/>
      <c r="E48" s="160"/>
      <c r="F48" s="160"/>
      <c r="G48" s="160"/>
      <c r="H48" s="160"/>
      <c r="I48" s="160"/>
      <c r="J48" s="160"/>
      <c r="K48" s="160"/>
      <c r="L48" s="160"/>
      <c r="M48" s="160"/>
      <c r="N48" s="169"/>
      <c r="O48" s="169"/>
      <c r="P48" s="169"/>
      <c r="Q48" s="169"/>
      <c r="R48" s="169"/>
      <c r="S48" s="169"/>
      <c r="T48" s="169"/>
      <c r="U48" s="160"/>
      <c r="V48" s="161"/>
      <c r="W48" s="161"/>
      <c r="X48" s="161"/>
      <c r="Y48" s="161"/>
      <c r="Z48" s="161"/>
      <c r="AA48" s="161"/>
      <c r="AB48" s="161"/>
      <c r="AC48" s="161"/>
      <c r="AD48" s="161"/>
      <c r="AE48" s="161"/>
      <c r="AF48" s="161"/>
      <c r="AG48" s="161"/>
      <c r="AH48" s="161"/>
      <c r="AI48" s="161"/>
      <c r="AJ48" s="161"/>
    </row>
    <row r="49" spans="1:40" s="159" customFormat="1" ht="27.75" customHeight="1" thickBot="1" x14ac:dyDescent="0.25">
      <c r="A49" s="141"/>
      <c r="B49" s="141"/>
      <c r="C49" s="141"/>
      <c r="D49" s="141"/>
      <c r="E49" s="148"/>
      <c r="F49" s="148"/>
      <c r="G49" s="148"/>
      <c r="H49" s="148"/>
      <c r="I49" s="148"/>
      <c r="J49" s="148"/>
      <c r="K49" s="148"/>
      <c r="L49" s="148"/>
      <c r="M49" s="148"/>
      <c r="N49" s="148"/>
      <c r="O49" s="149"/>
      <c r="P49" s="148"/>
      <c r="Q49" s="148"/>
      <c r="R49" s="148"/>
      <c r="S49" s="149"/>
      <c r="T49" s="148"/>
      <c r="U49" s="148"/>
      <c r="V49" s="148"/>
      <c r="W49" s="148"/>
      <c r="X49" s="148"/>
      <c r="Y49" s="148"/>
      <c r="Z49" s="148"/>
      <c r="AA49" s="148"/>
      <c r="AB49" s="148"/>
      <c r="AC49" s="148"/>
      <c r="AD49" s="148"/>
      <c r="AE49" s="148"/>
      <c r="AF49" s="148"/>
      <c r="AG49" s="148"/>
      <c r="AH49" s="148"/>
      <c r="AI49" s="148"/>
      <c r="AJ49" s="148"/>
      <c r="AK49" s="141"/>
      <c r="AL49" s="141"/>
      <c r="AM49" s="141"/>
      <c r="AN49" s="141"/>
    </row>
    <row r="50" spans="1:40" s="193" customFormat="1" ht="27.75" customHeight="1" thickBot="1" x14ac:dyDescent="0.3">
      <c r="A50" s="191" t="s">
        <v>71</v>
      </c>
      <c r="B50" s="337" t="s">
        <v>72</v>
      </c>
      <c r="C50" s="338"/>
      <c r="D50" s="339"/>
      <c r="E50" s="172"/>
      <c r="F50" s="337" t="s">
        <v>72</v>
      </c>
      <c r="G50" s="338"/>
      <c r="H50" s="339"/>
      <c r="I50" s="180"/>
      <c r="J50" s="337" t="s">
        <v>72</v>
      </c>
      <c r="K50" s="338"/>
      <c r="L50" s="339"/>
      <c r="M50" s="180"/>
      <c r="N50" s="337" t="s">
        <v>72</v>
      </c>
      <c r="O50" s="338"/>
      <c r="P50" s="339"/>
      <c r="Q50" s="180"/>
      <c r="R50" s="337" t="s">
        <v>72</v>
      </c>
      <c r="S50" s="338"/>
      <c r="T50" s="339"/>
      <c r="U50" s="180"/>
      <c r="V50" s="337" t="s">
        <v>72</v>
      </c>
      <c r="W50" s="338"/>
      <c r="X50" s="339"/>
      <c r="Y50" s="180"/>
      <c r="Z50" s="337" t="s">
        <v>72</v>
      </c>
      <c r="AA50" s="338"/>
      <c r="AB50" s="339"/>
      <c r="AC50" s="180"/>
      <c r="AD50" s="337" t="s">
        <v>72</v>
      </c>
      <c r="AE50" s="338"/>
      <c r="AF50" s="339"/>
      <c r="AG50" s="180"/>
      <c r="AH50" s="337" t="s">
        <v>72</v>
      </c>
      <c r="AI50" s="338"/>
      <c r="AJ50" s="339"/>
      <c r="AK50" s="192" t="s">
        <v>78</v>
      </c>
    </row>
    <row r="51" spans="1:40" s="200" customFormat="1" ht="27.75" customHeight="1" x14ac:dyDescent="0.3">
      <c r="A51" s="194" t="s">
        <v>126</v>
      </c>
      <c r="B51" s="195">
        <v>0</v>
      </c>
      <c r="C51" s="196">
        <f>+C20</f>
        <v>0</v>
      </c>
      <c r="D51" s="197">
        <v>0</v>
      </c>
      <c r="E51" s="172"/>
      <c r="F51" s="198">
        <f>+F29+F32+F35+F26</f>
        <v>7</v>
      </c>
      <c r="G51" s="196">
        <f>+G29+G32+G35+G26</f>
        <v>11</v>
      </c>
      <c r="H51" s="197">
        <f>+H26+H29+H32+H35</f>
        <v>306</v>
      </c>
      <c r="I51" s="180"/>
      <c r="J51" s="198">
        <f>+J26+J29+J32+J35</f>
        <v>9</v>
      </c>
      <c r="K51" s="196">
        <f>+K26+K29+K32+K35</f>
        <v>9</v>
      </c>
      <c r="L51" s="197">
        <f>+L26+L29+L32+L35</f>
        <v>306</v>
      </c>
      <c r="M51" s="180"/>
      <c r="N51" s="198">
        <f>+N26+N29+N32+N35</f>
        <v>13</v>
      </c>
      <c r="O51" s="196">
        <f>+O26+O29+O32+O35</f>
        <v>7</v>
      </c>
      <c r="P51" s="197">
        <f>+P26+P29+P32+P35</f>
        <v>340</v>
      </c>
      <c r="Q51" s="180"/>
      <c r="R51" s="198">
        <f>+R26+R29+R32</f>
        <v>10</v>
      </c>
      <c r="S51" s="196">
        <f>+S26+S29+S32</f>
        <v>4</v>
      </c>
      <c r="T51" s="197">
        <f>+T26+T29+T32</f>
        <v>238</v>
      </c>
      <c r="U51" s="180"/>
      <c r="V51" s="198">
        <f>+V14+V17+V20+V23</f>
        <v>5</v>
      </c>
      <c r="W51" s="196">
        <f>+W14+W17+W20+W23</f>
        <v>11</v>
      </c>
      <c r="X51" s="197">
        <f>+X14+X17+X20+X23</f>
        <v>272</v>
      </c>
      <c r="Y51" s="180"/>
      <c r="Z51" s="198">
        <v>0</v>
      </c>
      <c r="AA51" s="196">
        <v>0</v>
      </c>
      <c r="AB51" s="197">
        <v>0</v>
      </c>
      <c r="AC51" s="180"/>
      <c r="AD51" s="198">
        <v>0</v>
      </c>
      <c r="AE51" s="196">
        <v>0</v>
      </c>
      <c r="AF51" s="197">
        <f>+AF23+AF20+AF14</f>
        <v>136</v>
      </c>
      <c r="AG51" s="180"/>
      <c r="AH51" s="198">
        <v>0</v>
      </c>
      <c r="AI51" s="196">
        <v>0</v>
      </c>
      <c r="AJ51" s="195">
        <v>0</v>
      </c>
      <c r="AK51" s="199">
        <f>+D51+H51+L51+P51+T51+X51+AB51+AF51+AJ51</f>
        <v>1598</v>
      </c>
    </row>
    <row r="52" spans="1:40" s="200" customFormat="1" ht="39.200000000000003" customHeight="1" x14ac:dyDescent="0.3">
      <c r="A52" s="201" t="s">
        <v>127</v>
      </c>
      <c r="B52" s="202">
        <f>+B20</f>
        <v>2</v>
      </c>
      <c r="C52" s="203">
        <v>0</v>
      </c>
      <c r="D52" s="204">
        <f>+D20</f>
        <v>4</v>
      </c>
      <c r="E52" s="172"/>
      <c r="F52" s="205">
        <f>+F14+F17+F20+F23</f>
        <v>4</v>
      </c>
      <c r="G52" s="203">
        <f>+G14+G17+G20+G23</f>
        <v>10</v>
      </c>
      <c r="H52" s="204">
        <f>+H14+H17+H20+H23</f>
        <v>238</v>
      </c>
      <c r="I52" s="180"/>
      <c r="J52" s="205">
        <f>+J14+J17+J20+J23</f>
        <v>4</v>
      </c>
      <c r="K52" s="203">
        <f>+K14+K17+K20+K23</f>
        <v>10</v>
      </c>
      <c r="L52" s="204">
        <f>+L14+L17+L20+L23</f>
        <v>238</v>
      </c>
      <c r="M52" s="180"/>
      <c r="N52" s="205">
        <f>+N14+N17</f>
        <v>0</v>
      </c>
      <c r="O52" s="203">
        <f>+O14+O17</f>
        <v>8</v>
      </c>
      <c r="P52" s="204">
        <f>+P14+P17</f>
        <v>136</v>
      </c>
      <c r="Q52" s="180"/>
      <c r="R52" s="205">
        <f>+R14+R17+R20</f>
        <v>3</v>
      </c>
      <c r="S52" s="203">
        <f>+S14+S17+S20</f>
        <v>9</v>
      </c>
      <c r="T52" s="204">
        <f>+T14+T17+T20</f>
        <v>204</v>
      </c>
      <c r="U52" s="180"/>
      <c r="V52" s="205">
        <f>+V29</f>
        <v>3</v>
      </c>
      <c r="W52" s="203">
        <f>+W29</f>
        <v>1</v>
      </c>
      <c r="X52" s="204">
        <f>+X29</f>
        <v>68</v>
      </c>
      <c r="Y52" s="180"/>
      <c r="Z52" s="205">
        <f>+Z14+Z17+Z20+Z23</f>
        <v>3</v>
      </c>
      <c r="AA52" s="203">
        <f>+AA14+AA17+AA20+AA23</f>
        <v>11</v>
      </c>
      <c r="AB52" s="204">
        <f>+AB14+AB17+AB20+AB23</f>
        <v>238</v>
      </c>
      <c r="AC52" s="180"/>
      <c r="AD52" s="205">
        <f>+AD14+AD17+AD23</f>
        <v>3</v>
      </c>
      <c r="AE52" s="203">
        <f>+AE14+AE17+AE23</f>
        <v>9</v>
      </c>
      <c r="AF52" s="204">
        <f>+AF14+AF17+AF23</f>
        <v>204</v>
      </c>
      <c r="AG52" s="180"/>
      <c r="AH52" s="205">
        <f>+AH14+AH17+AH20+AH23+AH26</f>
        <v>3</v>
      </c>
      <c r="AI52" s="203">
        <f>+AI29+AI32+AI35+AI38+AI41+AI44</f>
        <v>8</v>
      </c>
      <c r="AJ52" s="202">
        <f>+AJ14+AJ17+AJ20+AJ23+AJ26</f>
        <v>238</v>
      </c>
      <c r="AK52" s="199">
        <f>+D52+H52+L52+P52+T52+X52+AB52+AF52+AJ52</f>
        <v>1568</v>
      </c>
    </row>
    <row r="53" spans="1:40" s="200" customFormat="1" ht="36.75" customHeight="1" x14ac:dyDescent="0.3">
      <c r="A53" s="206" t="s">
        <v>128</v>
      </c>
      <c r="B53" s="202">
        <v>0</v>
      </c>
      <c r="C53" s="203">
        <v>0</v>
      </c>
      <c r="D53" s="204">
        <f>+B53+C53</f>
        <v>0</v>
      </c>
      <c r="E53" s="172"/>
      <c r="F53" s="205">
        <f>+F41</f>
        <v>1</v>
      </c>
      <c r="G53" s="203">
        <f>+G41</f>
        <v>1</v>
      </c>
      <c r="H53" s="204">
        <f>+H41</f>
        <v>34</v>
      </c>
      <c r="I53" s="180"/>
      <c r="J53" s="205">
        <f>+J41</f>
        <v>1</v>
      </c>
      <c r="K53" s="203">
        <f>+K41</f>
        <v>1</v>
      </c>
      <c r="L53" s="204">
        <f>+L41</f>
        <v>34</v>
      </c>
      <c r="M53" s="207"/>
      <c r="N53" s="205">
        <f>+N41+N44</f>
        <v>4</v>
      </c>
      <c r="O53" s="203">
        <f>+O41+O44</f>
        <v>2</v>
      </c>
      <c r="P53" s="204">
        <f>+P41+P44</f>
        <v>102</v>
      </c>
      <c r="Q53" s="207"/>
      <c r="R53" s="205">
        <f>+R38+R41+R44</f>
        <v>5</v>
      </c>
      <c r="S53" s="203">
        <f>+S38+S41+S44</f>
        <v>3</v>
      </c>
      <c r="T53" s="204">
        <f>+T38+T41+T44</f>
        <v>136</v>
      </c>
      <c r="U53" s="207"/>
      <c r="V53" s="205">
        <f>+V41+V38+V35+V44</f>
        <v>9</v>
      </c>
      <c r="W53" s="203">
        <f>+W41+W38+W35+W44</f>
        <v>5</v>
      </c>
      <c r="X53" s="204">
        <f>+X41+X38+X35+X44</f>
        <v>238</v>
      </c>
      <c r="Y53" s="207"/>
      <c r="Z53" s="205">
        <f>+Z41+Z32+Z38+Z35+Z44</f>
        <v>13</v>
      </c>
      <c r="AA53" s="203">
        <f>+AA41+AA32+AA38+AA35+AA44</f>
        <v>7</v>
      </c>
      <c r="AB53" s="204">
        <f>+AB41+AB32+AB38+AB35+AB44</f>
        <v>340</v>
      </c>
      <c r="AC53" s="207"/>
      <c r="AD53" s="205">
        <f>+AD29+AD32+AD35+AD38+AD44+AD41</f>
        <v>14</v>
      </c>
      <c r="AE53" s="203">
        <f>+AE29+AE32+AE35+AE38+AE44+AE41</f>
        <v>10</v>
      </c>
      <c r="AF53" s="204">
        <f>+AF29+AF32+AF35+AF38+AF44+AF41</f>
        <v>408</v>
      </c>
      <c r="AG53" s="207"/>
      <c r="AH53" s="205">
        <f>+AH29+AH32+AH35+AH38+AH41+AH44</f>
        <v>16</v>
      </c>
      <c r="AI53" s="203">
        <f>+AI44+AI41+AI38+AI29+AI35</f>
        <v>7</v>
      </c>
      <c r="AJ53" s="202">
        <f>+AJ29+AJ32+AJ35+AJ38+AJ41+AJ44</f>
        <v>408</v>
      </c>
      <c r="AK53" s="199">
        <f>+D53+H53+L53+P53+T53+X53+AB53+AF53+AJ53</f>
        <v>1700</v>
      </c>
    </row>
    <row r="54" spans="1:40" s="200" customFormat="1" ht="33.75" customHeight="1" thickBot="1" x14ac:dyDescent="0.35">
      <c r="A54" s="208" t="s">
        <v>78</v>
      </c>
      <c r="B54" s="209">
        <f>+SUM(B51:B53)</f>
        <v>2</v>
      </c>
      <c r="C54" s="210">
        <f>+SUM(C51:C53)</f>
        <v>0</v>
      </c>
      <c r="D54" s="211">
        <f>+SUM(D51:D53)</f>
        <v>4</v>
      </c>
      <c r="E54" s="172"/>
      <c r="F54" s="212">
        <f>+SUM(F51:F53)</f>
        <v>12</v>
      </c>
      <c r="G54" s="210">
        <f>+SUM(G51:G53)</f>
        <v>22</v>
      </c>
      <c r="H54" s="211">
        <f>+SUM(H51:H53)</f>
        <v>578</v>
      </c>
      <c r="I54" s="180"/>
      <c r="J54" s="212">
        <f>+SUM(J51:J53)</f>
        <v>14</v>
      </c>
      <c r="K54" s="210">
        <f>+SUM(K51:K53)</f>
        <v>20</v>
      </c>
      <c r="L54" s="211">
        <f>+SUM(L51:L53)</f>
        <v>578</v>
      </c>
      <c r="M54" s="207"/>
      <c r="N54" s="212">
        <f>+SUM(N51:N53)</f>
        <v>17</v>
      </c>
      <c r="O54" s="210">
        <f>+SUM(O51:O53)</f>
        <v>17</v>
      </c>
      <c r="P54" s="211">
        <f>+SUM(P51:P53)</f>
        <v>578</v>
      </c>
      <c r="Q54" s="207"/>
      <c r="R54" s="212">
        <f t="shared" ref="R54:X54" si="0">+SUM(R51:R53)</f>
        <v>18</v>
      </c>
      <c r="S54" s="210">
        <f t="shared" si="0"/>
        <v>16</v>
      </c>
      <c r="T54" s="211">
        <f t="shared" si="0"/>
        <v>578</v>
      </c>
      <c r="U54" s="212">
        <f t="shared" si="0"/>
        <v>0</v>
      </c>
      <c r="V54" s="212">
        <f t="shared" si="0"/>
        <v>17</v>
      </c>
      <c r="W54" s="210">
        <f t="shared" si="0"/>
        <v>17</v>
      </c>
      <c r="X54" s="211">
        <f t="shared" si="0"/>
        <v>578</v>
      </c>
      <c r="Y54" s="207"/>
      <c r="Z54" s="212">
        <f>+SUM(Z51:Z53)</f>
        <v>16</v>
      </c>
      <c r="AA54" s="210">
        <f>+SUM(AA51:AA53)</f>
        <v>18</v>
      </c>
      <c r="AB54" s="211">
        <f>+SUM(AB51:AB53)</f>
        <v>578</v>
      </c>
      <c r="AC54" s="207"/>
      <c r="AD54" s="212">
        <f>+SUM(AD51:AD53)</f>
        <v>17</v>
      </c>
      <c r="AE54" s="210">
        <f>+SUM(AE51:AE53)</f>
        <v>19</v>
      </c>
      <c r="AF54" s="211">
        <f>+SUM(AF51:AF53)</f>
        <v>748</v>
      </c>
      <c r="AG54" s="207"/>
      <c r="AH54" s="212">
        <f>+SUM(AH51:AH53)</f>
        <v>19</v>
      </c>
      <c r="AI54" s="210">
        <f>+SUM(AI51:AI53)</f>
        <v>15</v>
      </c>
      <c r="AJ54" s="211">
        <f>+SUM(AJ51:AJ53)</f>
        <v>646</v>
      </c>
      <c r="AK54" s="213">
        <f>+SUM(AK51:AK53)</f>
        <v>4866</v>
      </c>
    </row>
    <row r="55" spans="1:40" s="214" customFormat="1" ht="20.25" x14ac:dyDescent="0.25"/>
    <row r="56" spans="1:40" s="219" customFormat="1" ht="30" x14ac:dyDescent="0.25">
      <c r="A56" s="215"/>
      <c r="B56" s="215"/>
      <c r="C56" s="215"/>
      <c r="D56" s="216"/>
      <c r="E56" s="216"/>
      <c r="F56" s="216"/>
      <c r="G56" s="216"/>
      <c r="H56" s="216"/>
      <c r="I56" s="216"/>
      <c r="J56" s="216"/>
      <c r="K56" s="216"/>
      <c r="L56" s="216"/>
      <c r="M56" s="216"/>
      <c r="N56" s="215"/>
      <c r="O56" s="215"/>
      <c r="P56" s="215"/>
      <c r="Q56" s="215"/>
      <c r="R56" s="215"/>
      <c r="S56" s="215"/>
      <c r="T56" s="215"/>
      <c r="U56" s="216"/>
      <c r="V56" s="217"/>
      <c r="W56" s="218"/>
      <c r="X56" s="218"/>
      <c r="Y56" s="340"/>
      <c r="Z56" s="340"/>
      <c r="AA56" s="340"/>
      <c r="AB56" s="340"/>
      <c r="AC56" s="340"/>
      <c r="AD56" s="340"/>
      <c r="AE56" s="340"/>
      <c r="AF56" s="215"/>
      <c r="AG56" s="215"/>
      <c r="AH56" s="215"/>
      <c r="AI56" s="215"/>
      <c r="AJ56" s="215"/>
      <c r="AK56" s="215"/>
    </row>
    <row r="58" spans="1:40" ht="15.75" x14ac:dyDescent="0.25">
      <c r="AC58" s="220"/>
      <c r="AD58" s="220"/>
      <c r="AE58" s="220"/>
      <c r="AF58" s="220"/>
      <c r="AG58" s="220"/>
      <c r="AH58" s="220"/>
      <c r="AI58" s="220"/>
      <c r="AJ58" s="220"/>
    </row>
    <row r="59" spans="1:40" ht="15.75" x14ac:dyDescent="0.25">
      <c r="F59" s="336"/>
      <c r="G59" s="336"/>
      <c r="H59" s="336"/>
      <c r="I59" s="336"/>
      <c r="J59" s="336"/>
      <c r="K59" s="336"/>
      <c r="L59" s="336"/>
      <c r="AC59" s="220"/>
      <c r="AD59" s="220"/>
      <c r="AE59" s="220"/>
      <c r="AF59" s="220"/>
      <c r="AG59" s="220"/>
      <c r="AH59" s="220"/>
      <c r="AI59" s="220"/>
      <c r="AJ59" s="220"/>
    </row>
    <row r="60" spans="1:40" ht="15.75" x14ac:dyDescent="0.25">
      <c r="F60" s="336"/>
      <c r="G60" s="336"/>
      <c r="H60" s="336"/>
      <c r="I60" s="336"/>
      <c r="J60" s="336"/>
      <c r="K60" s="336"/>
      <c r="L60" s="336"/>
      <c r="AC60" s="220"/>
      <c r="AD60" s="220"/>
      <c r="AE60" s="220"/>
      <c r="AF60" s="220"/>
      <c r="AG60" s="220"/>
      <c r="AH60" s="220"/>
      <c r="AI60" s="220"/>
      <c r="AJ60" s="220"/>
    </row>
    <row r="61" spans="1:40" ht="15.75" x14ac:dyDescent="0.25">
      <c r="F61" s="336"/>
      <c r="G61" s="336"/>
      <c r="H61" s="336"/>
      <c r="I61" s="336"/>
      <c r="J61" s="336"/>
      <c r="K61" s="336"/>
      <c r="L61" s="336"/>
    </row>
  </sheetData>
  <mergeCells count="119">
    <mergeCell ref="B2:J2"/>
    <mergeCell ref="K2:P2"/>
    <mergeCell ref="Q2:AK2"/>
    <mergeCell ref="B3:AG3"/>
    <mergeCell ref="AH3:AK3"/>
    <mergeCell ref="B6:L6"/>
    <mergeCell ref="N6:T6"/>
    <mergeCell ref="V6:AB6"/>
    <mergeCell ref="AD6:AJ6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B19:D19"/>
    <mergeCell ref="F19:L19"/>
    <mergeCell ref="R19:T19"/>
    <mergeCell ref="V19:AB19"/>
    <mergeCell ref="AH19:AJ19"/>
    <mergeCell ref="F12:L12"/>
    <mergeCell ref="N12:T12"/>
    <mergeCell ref="V12:AB12"/>
    <mergeCell ref="AD12:AJ12"/>
    <mergeCell ref="F13:L13"/>
    <mergeCell ref="N13:T13"/>
    <mergeCell ref="V13:AB13"/>
    <mergeCell ref="AD13:AJ13"/>
    <mergeCell ref="F22:L22"/>
    <mergeCell ref="V22:AB22"/>
    <mergeCell ref="AD22:AF22"/>
    <mergeCell ref="AH22:AJ22"/>
    <mergeCell ref="F25:L25"/>
    <mergeCell ref="N25:P25"/>
    <mergeCell ref="R25:T25"/>
    <mergeCell ref="AH25:AJ25"/>
    <mergeCell ref="F16:L16"/>
    <mergeCell ref="N16:T16"/>
    <mergeCell ref="V16:AB16"/>
    <mergeCell ref="AD16:AJ16"/>
    <mergeCell ref="F28:L28"/>
    <mergeCell ref="N28:T28"/>
    <mergeCell ref="V28:X28"/>
    <mergeCell ref="AD28:AF28"/>
    <mergeCell ref="AH28:AJ28"/>
    <mergeCell ref="F31:L31"/>
    <mergeCell ref="N31:P31"/>
    <mergeCell ref="R31:T31"/>
    <mergeCell ref="Z31:AB31"/>
    <mergeCell ref="AD31:AJ31"/>
    <mergeCell ref="B50:D50"/>
    <mergeCell ref="F50:H50"/>
    <mergeCell ref="J50:L50"/>
    <mergeCell ref="N50:P50"/>
    <mergeCell ref="R50:T50"/>
    <mergeCell ref="V50:X50"/>
    <mergeCell ref="AH34:AJ34"/>
    <mergeCell ref="R37:T37"/>
    <mergeCell ref="V37:AB37"/>
    <mergeCell ref="AD37:AF37"/>
    <mergeCell ref="AH37:AJ37"/>
    <mergeCell ref="B40:D40"/>
    <mergeCell ref="F40:L40"/>
    <mergeCell ref="N40:T40"/>
    <mergeCell ref="V40:X40"/>
    <mergeCell ref="Z40:AB40"/>
    <mergeCell ref="F34:H34"/>
    <mergeCell ref="J34:L34"/>
    <mergeCell ref="N34:P34"/>
    <mergeCell ref="V34:X34"/>
    <mergeCell ref="Z34:AB34"/>
    <mergeCell ref="AD34:AF34"/>
    <mergeCell ref="F61:L61"/>
    <mergeCell ref="Z50:AB50"/>
    <mergeCell ref="AD50:AF50"/>
    <mergeCell ref="AH50:AJ50"/>
    <mergeCell ref="Y56:AE56"/>
    <mergeCell ref="F59:L59"/>
    <mergeCell ref="F60:L60"/>
    <mergeCell ref="AD40:AJ40"/>
    <mergeCell ref="N43:T43"/>
    <mergeCell ref="V43:AB43"/>
    <mergeCell ref="AD43:AJ43"/>
  </mergeCells>
  <pageMargins left="0.7" right="0.7" top="0.75" bottom="0.75" header="0.3" footer="0.3"/>
  <pageSetup scale="2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61"/>
  <sheetViews>
    <sheetView showGridLines="0" view="pageBreakPreview" topLeftCell="G39" zoomScale="64" zoomScaleNormal="55" zoomScaleSheetLayoutView="35" workbookViewId="0">
      <selection activeCell="AA37" sqref="AA37:AG38"/>
    </sheetView>
  </sheetViews>
  <sheetFormatPr baseColWidth="10" defaultRowHeight="15" x14ac:dyDescent="0.25"/>
  <cols>
    <col min="1" max="1" width="53" customWidth="1"/>
    <col min="2" max="2" width="0.42578125" customWidth="1"/>
    <col min="3" max="3" width="6.28515625" customWidth="1"/>
    <col min="4" max="4" width="33.28515625" customWidth="1"/>
    <col min="5" max="5" width="8.42578125" customWidth="1"/>
    <col min="6" max="6" width="2.85546875" customWidth="1"/>
    <col min="7" max="7" width="6.42578125" customWidth="1"/>
    <col min="8" max="8" width="33.28515625" customWidth="1"/>
    <col min="9" max="9" width="8.42578125" customWidth="1"/>
    <col min="10" max="10" width="2.85546875" customWidth="1"/>
    <col min="11" max="11" width="6.28515625" customWidth="1"/>
    <col min="12" max="12" width="33.28515625" style="190" customWidth="1"/>
    <col min="13" max="13" width="8.42578125" customWidth="1"/>
    <col min="14" max="14" width="2.85546875" customWidth="1"/>
    <col min="15" max="15" width="6.28515625" customWidth="1"/>
    <col min="16" max="16" width="33.28515625" style="190" customWidth="1"/>
    <col min="17" max="17" width="8.42578125" customWidth="1"/>
    <col min="18" max="18" width="2.85546875" customWidth="1"/>
    <col min="19" max="19" width="7.7109375" customWidth="1"/>
    <col min="20" max="20" width="33.28515625" customWidth="1"/>
    <col min="21" max="21" width="8.85546875" customWidth="1"/>
    <col min="22" max="22" width="2.85546875" customWidth="1"/>
    <col min="23" max="23" width="6.28515625" customWidth="1"/>
    <col min="24" max="24" width="33.28515625" customWidth="1"/>
    <col min="25" max="25" width="8.42578125" customWidth="1"/>
    <col min="26" max="26" width="2.85546875" customWidth="1"/>
    <col min="27" max="27" width="6.28515625" customWidth="1"/>
    <col min="28" max="28" width="33.28515625" customWidth="1"/>
    <col min="29" max="29" width="9.85546875" customWidth="1"/>
    <col min="30" max="30" width="2.85546875" customWidth="1"/>
    <col min="31" max="31" width="6.28515625" customWidth="1"/>
    <col min="32" max="32" width="33.28515625" customWidth="1"/>
    <col min="33" max="33" width="11.28515625" customWidth="1"/>
    <col min="34" max="35" width="22.28515625" customWidth="1"/>
    <col min="36" max="36" width="6.85546875" customWidth="1"/>
    <col min="37" max="37" width="37.140625" customWidth="1"/>
    <col min="38" max="38" width="30.85546875" customWidth="1"/>
    <col min="254" max="254" width="53" customWidth="1"/>
    <col min="255" max="255" width="6.28515625" customWidth="1"/>
    <col min="256" max="256" width="27.28515625" customWidth="1"/>
    <col min="257" max="257" width="8.42578125" customWidth="1"/>
    <col min="258" max="258" width="2.85546875" customWidth="1"/>
    <col min="259" max="259" width="6.28515625" customWidth="1"/>
    <col min="260" max="260" width="33.28515625" customWidth="1"/>
    <col min="261" max="261" width="8.42578125" customWidth="1"/>
    <col min="262" max="262" width="2.85546875" customWidth="1"/>
    <col min="263" max="263" width="6.42578125" customWidth="1"/>
    <col min="264" max="264" width="33.28515625" customWidth="1"/>
    <col min="265" max="265" width="8.42578125" customWidth="1"/>
    <col min="266" max="266" width="2.85546875" customWidth="1"/>
    <col min="267" max="267" width="6.28515625" customWidth="1"/>
    <col min="268" max="268" width="33.28515625" customWidth="1"/>
    <col min="269" max="269" width="8.42578125" customWidth="1"/>
    <col min="270" max="270" width="2.85546875" customWidth="1"/>
    <col min="271" max="271" width="6.28515625" customWidth="1"/>
    <col min="272" max="272" width="33.28515625" customWidth="1"/>
    <col min="273" max="273" width="8.42578125" customWidth="1"/>
    <col min="274" max="274" width="2.85546875" customWidth="1"/>
    <col min="275" max="275" width="7.7109375" customWidth="1"/>
    <col min="276" max="276" width="33.28515625" customWidth="1"/>
    <col min="277" max="277" width="8.85546875" customWidth="1"/>
    <col min="278" max="278" width="2.85546875" customWidth="1"/>
    <col min="279" max="279" width="6.28515625" customWidth="1"/>
    <col min="280" max="280" width="33.28515625" customWidth="1"/>
    <col min="281" max="281" width="8.42578125" customWidth="1"/>
    <col min="282" max="282" width="2.85546875" customWidth="1"/>
    <col min="283" max="283" width="6.28515625" customWidth="1"/>
    <col min="284" max="284" width="33.28515625" customWidth="1"/>
    <col min="285" max="285" width="8.42578125" customWidth="1"/>
    <col min="286" max="286" width="2.85546875" customWidth="1"/>
    <col min="287" max="287" width="6.28515625" customWidth="1"/>
    <col min="288" max="288" width="33.28515625" customWidth="1"/>
    <col min="289" max="289" width="8.42578125" customWidth="1"/>
    <col min="290" max="290" width="26.42578125" customWidth="1"/>
    <col min="291" max="291" width="0.85546875" customWidth="1"/>
    <col min="292" max="292" width="6.85546875" customWidth="1"/>
    <col min="293" max="293" width="37.140625" customWidth="1"/>
    <col min="294" max="294" width="30.85546875" customWidth="1"/>
    <col min="510" max="510" width="53" customWidth="1"/>
    <col min="511" max="511" width="6.28515625" customWidth="1"/>
    <col min="512" max="512" width="27.28515625" customWidth="1"/>
    <col min="513" max="513" width="8.42578125" customWidth="1"/>
    <col min="514" max="514" width="2.85546875" customWidth="1"/>
    <col min="515" max="515" width="6.28515625" customWidth="1"/>
    <col min="516" max="516" width="33.28515625" customWidth="1"/>
    <col min="517" max="517" width="8.42578125" customWidth="1"/>
    <col min="518" max="518" width="2.85546875" customWidth="1"/>
    <col min="519" max="519" width="6.42578125" customWidth="1"/>
    <col min="520" max="520" width="33.28515625" customWidth="1"/>
    <col min="521" max="521" width="8.42578125" customWidth="1"/>
    <col min="522" max="522" width="2.85546875" customWidth="1"/>
    <col min="523" max="523" width="6.28515625" customWidth="1"/>
    <col min="524" max="524" width="33.28515625" customWidth="1"/>
    <col min="525" max="525" width="8.42578125" customWidth="1"/>
    <col min="526" max="526" width="2.85546875" customWidth="1"/>
    <col min="527" max="527" width="6.28515625" customWidth="1"/>
    <col min="528" max="528" width="33.28515625" customWidth="1"/>
    <col min="529" max="529" width="8.42578125" customWidth="1"/>
    <col min="530" max="530" width="2.85546875" customWidth="1"/>
    <col min="531" max="531" width="7.7109375" customWidth="1"/>
    <col min="532" max="532" width="33.28515625" customWidth="1"/>
    <col min="533" max="533" width="8.85546875" customWidth="1"/>
    <col min="534" max="534" width="2.85546875" customWidth="1"/>
    <col min="535" max="535" width="6.28515625" customWidth="1"/>
    <col min="536" max="536" width="33.28515625" customWidth="1"/>
    <col min="537" max="537" width="8.42578125" customWidth="1"/>
    <col min="538" max="538" width="2.85546875" customWidth="1"/>
    <col min="539" max="539" width="6.28515625" customWidth="1"/>
    <col min="540" max="540" width="33.28515625" customWidth="1"/>
    <col min="541" max="541" width="8.42578125" customWidth="1"/>
    <col min="542" max="542" width="2.85546875" customWidth="1"/>
    <col min="543" max="543" width="6.28515625" customWidth="1"/>
    <col min="544" max="544" width="33.28515625" customWidth="1"/>
    <col min="545" max="545" width="8.42578125" customWidth="1"/>
    <col min="546" max="546" width="26.42578125" customWidth="1"/>
    <col min="547" max="547" width="0.85546875" customWidth="1"/>
    <col min="548" max="548" width="6.85546875" customWidth="1"/>
    <col min="549" max="549" width="37.140625" customWidth="1"/>
    <col min="550" max="550" width="30.85546875" customWidth="1"/>
    <col min="766" max="766" width="53" customWidth="1"/>
    <col min="767" max="767" width="6.28515625" customWidth="1"/>
    <col min="768" max="768" width="27.28515625" customWidth="1"/>
    <col min="769" max="769" width="8.42578125" customWidth="1"/>
    <col min="770" max="770" width="2.85546875" customWidth="1"/>
    <col min="771" max="771" width="6.28515625" customWidth="1"/>
    <col min="772" max="772" width="33.28515625" customWidth="1"/>
    <col min="773" max="773" width="8.42578125" customWidth="1"/>
    <col min="774" max="774" width="2.85546875" customWidth="1"/>
    <col min="775" max="775" width="6.42578125" customWidth="1"/>
    <col min="776" max="776" width="33.28515625" customWidth="1"/>
    <col min="777" max="777" width="8.42578125" customWidth="1"/>
    <col min="778" max="778" width="2.85546875" customWidth="1"/>
    <col min="779" max="779" width="6.28515625" customWidth="1"/>
    <col min="780" max="780" width="33.28515625" customWidth="1"/>
    <col min="781" max="781" width="8.42578125" customWidth="1"/>
    <col min="782" max="782" width="2.85546875" customWidth="1"/>
    <col min="783" max="783" width="6.28515625" customWidth="1"/>
    <col min="784" max="784" width="33.28515625" customWidth="1"/>
    <col min="785" max="785" width="8.42578125" customWidth="1"/>
    <col min="786" max="786" width="2.85546875" customWidth="1"/>
    <col min="787" max="787" width="7.7109375" customWidth="1"/>
    <col min="788" max="788" width="33.28515625" customWidth="1"/>
    <col min="789" max="789" width="8.85546875" customWidth="1"/>
    <col min="790" max="790" width="2.85546875" customWidth="1"/>
    <col min="791" max="791" width="6.28515625" customWidth="1"/>
    <col min="792" max="792" width="33.28515625" customWidth="1"/>
    <col min="793" max="793" width="8.42578125" customWidth="1"/>
    <col min="794" max="794" width="2.85546875" customWidth="1"/>
    <col min="795" max="795" width="6.28515625" customWidth="1"/>
    <col min="796" max="796" width="33.28515625" customWidth="1"/>
    <col min="797" max="797" width="8.42578125" customWidth="1"/>
    <col min="798" max="798" width="2.85546875" customWidth="1"/>
    <col min="799" max="799" width="6.28515625" customWidth="1"/>
    <col min="800" max="800" width="33.28515625" customWidth="1"/>
    <col min="801" max="801" width="8.42578125" customWidth="1"/>
    <col min="802" max="802" width="26.42578125" customWidth="1"/>
    <col min="803" max="803" width="0.85546875" customWidth="1"/>
    <col min="804" max="804" width="6.85546875" customWidth="1"/>
    <col min="805" max="805" width="37.140625" customWidth="1"/>
    <col min="806" max="806" width="30.85546875" customWidth="1"/>
    <col min="1022" max="1022" width="53" customWidth="1"/>
    <col min="1023" max="1023" width="6.28515625" customWidth="1"/>
    <col min="1024" max="1024" width="27.28515625" customWidth="1"/>
    <col min="1025" max="1025" width="8.42578125" customWidth="1"/>
    <col min="1026" max="1026" width="2.85546875" customWidth="1"/>
    <col min="1027" max="1027" width="6.28515625" customWidth="1"/>
    <col min="1028" max="1028" width="33.28515625" customWidth="1"/>
    <col min="1029" max="1029" width="8.42578125" customWidth="1"/>
    <col min="1030" max="1030" width="2.85546875" customWidth="1"/>
    <col min="1031" max="1031" width="6.42578125" customWidth="1"/>
    <col min="1032" max="1032" width="33.28515625" customWidth="1"/>
    <col min="1033" max="1033" width="8.42578125" customWidth="1"/>
    <col min="1034" max="1034" width="2.85546875" customWidth="1"/>
    <col min="1035" max="1035" width="6.28515625" customWidth="1"/>
    <col min="1036" max="1036" width="33.28515625" customWidth="1"/>
    <col min="1037" max="1037" width="8.42578125" customWidth="1"/>
    <col min="1038" max="1038" width="2.85546875" customWidth="1"/>
    <col min="1039" max="1039" width="6.28515625" customWidth="1"/>
    <col min="1040" max="1040" width="33.28515625" customWidth="1"/>
    <col min="1041" max="1041" width="8.42578125" customWidth="1"/>
    <col min="1042" max="1042" width="2.85546875" customWidth="1"/>
    <col min="1043" max="1043" width="7.7109375" customWidth="1"/>
    <col min="1044" max="1044" width="33.28515625" customWidth="1"/>
    <col min="1045" max="1045" width="8.85546875" customWidth="1"/>
    <col min="1046" max="1046" width="2.85546875" customWidth="1"/>
    <col min="1047" max="1047" width="6.28515625" customWidth="1"/>
    <col min="1048" max="1048" width="33.28515625" customWidth="1"/>
    <col min="1049" max="1049" width="8.42578125" customWidth="1"/>
    <col min="1050" max="1050" width="2.85546875" customWidth="1"/>
    <col min="1051" max="1051" width="6.28515625" customWidth="1"/>
    <col min="1052" max="1052" width="33.28515625" customWidth="1"/>
    <col min="1053" max="1053" width="8.42578125" customWidth="1"/>
    <col min="1054" max="1054" width="2.85546875" customWidth="1"/>
    <col min="1055" max="1055" width="6.28515625" customWidth="1"/>
    <col min="1056" max="1056" width="33.28515625" customWidth="1"/>
    <col min="1057" max="1057" width="8.42578125" customWidth="1"/>
    <col min="1058" max="1058" width="26.42578125" customWidth="1"/>
    <col min="1059" max="1059" width="0.85546875" customWidth="1"/>
    <col min="1060" max="1060" width="6.85546875" customWidth="1"/>
    <col min="1061" max="1061" width="37.140625" customWidth="1"/>
    <col min="1062" max="1062" width="30.85546875" customWidth="1"/>
    <col min="1278" max="1278" width="53" customWidth="1"/>
    <col min="1279" max="1279" width="6.28515625" customWidth="1"/>
    <col min="1280" max="1280" width="27.28515625" customWidth="1"/>
    <col min="1281" max="1281" width="8.42578125" customWidth="1"/>
    <col min="1282" max="1282" width="2.85546875" customWidth="1"/>
    <col min="1283" max="1283" width="6.28515625" customWidth="1"/>
    <col min="1284" max="1284" width="33.28515625" customWidth="1"/>
    <col min="1285" max="1285" width="8.42578125" customWidth="1"/>
    <col min="1286" max="1286" width="2.85546875" customWidth="1"/>
    <col min="1287" max="1287" width="6.42578125" customWidth="1"/>
    <col min="1288" max="1288" width="33.28515625" customWidth="1"/>
    <col min="1289" max="1289" width="8.42578125" customWidth="1"/>
    <col min="1290" max="1290" width="2.85546875" customWidth="1"/>
    <col min="1291" max="1291" width="6.28515625" customWidth="1"/>
    <col min="1292" max="1292" width="33.28515625" customWidth="1"/>
    <col min="1293" max="1293" width="8.42578125" customWidth="1"/>
    <col min="1294" max="1294" width="2.85546875" customWidth="1"/>
    <col min="1295" max="1295" width="6.28515625" customWidth="1"/>
    <col min="1296" max="1296" width="33.28515625" customWidth="1"/>
    <col min="1297" max="1297" width="8.42578125" customWidth="1"/>
    <col min="1298" max="1298" width="2.85546875" customWidth="1"/>
    <col min="1299" max="1299" width="7.7109375" customWidth="1"/>
    <col min="1300" max="1300" width="33.28515625" customWidth="1"/>
    <col min="1301" max="1301" width="8.85546875" customWidth="1"/>
    <col min="1302" max="1302" width="2.85546875" customWidth="1"/>
    <col min="1303" max="1303" width="6.28515625" customWidth="1"/>
    <col min="1304" max="1304" width="33.28515625" customWidth="1"/>
    <col min="1305" max="1305" width="8.42578125" customWidth="1"/>
    <col min="1306" max="1306" width="2.85546875" customWidth="1"/>
    <col min="1307" max="1307" width="6.28515625" customWidth="1"/>
    <col min="1308" max="1308" width="33.28515625" customWidth="1"/>
    <col min="1309" max="1309" width="8.42578125" customWidth="1"/>
    <col min="1310" max="1310" width="2.85546875" customWidth="1"/>
    <col min="1311" max="1311" width="6.28515625" customWidth="1"/>
    <col min="1312" max="1312" width="33.28515625" customWidth="1"/>
    <col min="1313" max="1313" width="8.42578125" customWidth="1"/>
    <col min="1314" max="1314" width="26.42578125" customWidth="1"/>
    <col min="1315" max="1315" width="0.85546875" customWidth="1"/>
    <col min="1316" max="1316" width="6.85546875" customWidth="1"/>
    <col min="1317" max="1317" width="37.140625" customWidth="1"/>
    <col min="1318" max="1318" width="30.85546875" customWidth="1"/>
    <col min="1534" max="1534" width="53" customWidth="1"/>
    <col min="1535" max="1535" width="6.28515625" customWidth="1"/>
    <col min="1536" max="1536" width="27.28515625" customWidth="1"/>
    <col min="1537" max="1537" width="8.42578125" customWidth="1"/>
    <col min="1538" max="1538" width="2.85546875" customWidth="1"/>
    <col min="1539" max="1539" width="6.28515625" customWidth="1"/>
    <col min="1540" max="1540" width="33.28515625" customWidth="1"/>
    <col min="1541" max="1541" width="8.42578125" customWidth="1"/>
    <col min="1542" max="1542" width="2.85546875" customWidth="1"/>
    <col min="1543" max="1543" width="6.42578125" customWidth="1"/>
    <col min="1544" max="1544" width="33.28515625" customWidth="1"/>
    <col min="1545" max="1545" width="8.42578125" customWidth="1"/>
    <col min="1546" max="1546" width="2.85546875" customWidth="1"/>
    <col min="1547" max="1547" width="6.28515625" customWidth="1"/>
    <col min="1548" max="1548" width="33.28515625" customWidth="1"/>
    <col min="1549" max="1549" width="8.42578125" customWidth="1"/>
    <col min="1550" max="1550" width="2.85546875" customWidth="1"/>
    <col min="1551" max="1551" width="6.28515625" customWidth="1"/>
    <col min="1552" max="1552" width="33.28515625" customWidth="1"/>
    <col min="1553" max="1553" width="8.42578125" customWidth="1"/>
    <col min="1554" max="1554" width="2.85546875" customWidth="1"/>
    <col min="1555" max="1555" width="7.7109375" customWidth="1"/>
    <col min="1556" max="1556" width="33.28515625" customWidth="1"/>
    <col min="1557" max="1557" width="8.85546875" customWidth="1"/>
    <col min="1558" max="1558" width="2.85546875" customWidth="1"/>
    <col min="1559" max="1559" width="6.28515625" customWidth="1"/>
    <col min="1560" max="1560" width="33.28515625" customWidth="1"/>
    <col min="1561" max="1561" width="8.42578125" customWidth="1"/>
    <col min="1562" max="1562" width="2.85546875" customWidth="1"/>
    <col min="1563" max="1563" width="6.28515625" customWidth="1"/>
    <col min="1564" max="1564" width="33.28515625" customWidth="1"/>
    <col min="1565" max="1565" width="8.42578125" customWidth="1"/>
    <col min="1566" max="1566" width="2.85546875" customWidth="1"/>
    <col min="1567" max="1567" width="6.28515625" customWidth="1"/>
    <col min="1568" max="1568" width="33.28515625" customWidth="1"/>
    <col min="1569" max="1569" width="8.42578125" customWidth="1"/>
    <col min="1570" max="1570" width="26.42578125" customWidth="1"/>
    <col min="1571" max="1571" width="0.85546875" customWidth="1"/>
    <col min="1572" max="1572" width="6.85546875" customWidth="1"/>
    <col min="1573" max="1573" width="37.140625" customWidth="1"/>
    <col min="1574" max="1574" width="30.85546875" customWidth="1"/>
    <col min="1790" max="1790" width="53" customWidth="1"/>
    <col min="1791" max="1791" width="6.28515625" customWidth="1"/>
    <col min="1792" max="1792" width="27.28515625" customWidth="1"/>
    <col min="1793" max="1793" width="8.42578125" customWidth="1"/>
    <col min="1794" max="1794" width="2.85546875" customWidth="1"/>
    <col min="1795" max="1795" width="6.28515625" customWidth="1"/>
    <col min="1796" max="1796" width="33.28515625" customWidth="1"/>
    <col min="1797" max="1797" width="8.42578125" customWidth="1"/>
    <col min="1798" max="1798" width="2.85546875" customWidth="1"/>
    <col min="1799" max="1799" width="6.42578125" customWidth="1"/>
    <col min="1800" max="1800" width="33.28515625" customWidth="1"/>
    <col min="1801" max="1801" width="8.42578125" customWidth="1"/>
    <col min="1802" max="1802" width="2.85546875" customWidth="1"/>
    <col min="1803" max="1803" width="6.28515625" customWidth="1"/>
    <col min="1804" max="1804" width="33.28515625" customWidth="1"/>
    <col min="1805" max="1805" width="8.42578125" customWidth="1"/>
    <col min="1806" max="1806" width="2.85546875" customWidth="1"/>
    <col min="1807" max="1807" width="6.28515625" customWidth="1"/>
    <col min="1808" max="1808" width="33.28515625" customWidth="1"/>
    <col min="1809" max="1809" width="8.42578125" customWidth="1"/>
    <col min="1810" max="1810" width="2.85546875" customWidth="1"/>
    <col min="1811" max="1811" width="7.7109375" customWidth="1"/>
    <col min="1812" max="1812" width="33.28515625" customWidth="1"/>
    <col min="1813" max="1813" width="8.85546875" customWidth="1"/>
    <col min="1814" max="1814" width="2.85546875" customWidth="1"/>
    <col min="1815" max="1815" width="6.28515625" customWidth="1"/>
    <col min="1816" max="1816" width="33.28515625" customWidth="1"/>
    <col min="1817" max="1817" width="8.42578125" customWidth="1"/>
    <col min="1818" max="1818" width="2.85546875" customWidth="1"/>
    <col min="1819" max="1819" width="6.28515625" customWidth="1"/>
    <col min="1820" max="1820" width="33.28515625" customWidth="1"/>
    <col min="1821" max="1821" width="8.42578125" customWidth="1"/>
    <col min="1822" max="1822" width="2.85546875" customWidth="1"/>
    <col min="1823" max="1823" width="6.28515625" customWidth="1"/>
    <col min="1824" max="1824" width="33.28515625" customWidth="1"/>
    <col min="1825" max="1825" width="8.42578125" customWidth="1"/>
    <col min="1826" max="1826" width="26.42578125" customWidth="1"/>
    <col min="1827" max="1827" width="0.85546875" customWidth="1"/>
    <col min="1828" max="1828" width="6.85546875" customWidth="1"/>
    <col min="1829" max="1829" width="37.140625" customWidth="1"/>
    <col min="1830" max="1830" width="30.85546875" customWidth="1"/>
    <col min="2046" max="2046" width="53" customWidth="1"/>
    <col min="2047" max="2047" width="6.28515625" customWidth="1"/>
    <col min="2048" max="2048" width="27.28515625" customWidth="1"/>
    <col min="2049" max="2049" width="8.42578125" customWidth="1"/>
    <col min="2050" max="2050" width="2.85546875" customWidth="1"/>
    <col min="2051" max="2051" width="6.28515625" customWidth="1"/>
    <col min="2052" max="2052" width="33.28515625" customWidth="1"/>
    <col min="2053" max="2053" width="8.42578125" customWidth="1"/>
    <col min="2054" max="2054" width="2.85546875" customWidth="1"/>
    <col min="2055" max="2055" width="6.42578125" customWidth="1"/>
    <col min="2056" max="2056" width="33.28515625" customWidth="1"/>
    <col min="2057" max="2057" width="8.42578125" customWidth="1"/>
    <col min="2058" max="2058" width="2.85546875" customWidth="1"/>
    <col min="2059" max="2059" width="6.28515625" customWidth="1"/>
    <col min="2060" max="2060" width="33.28515625" customWidth="1"/>
    <col min="2061" max="2061" width="8.42578125" customWidth="1"/>
    <col min="2062" max="2062" width="2.85546875" customWidth="1"/>
    <col min="2063" max="2063" width="6.28515625" customWidth="1"/>
    <col min="2064" max="2064" width="33.28515625" customWidth="1"/>
    <col min="2065" max="2065" width="8.42578125" customWidth="1"/>
    <col min="2066" max="2066" width="2.85546875" customWidth="1"/>
    <col min="2067" max="2067" width="7.7109375" customWidth="1"/>
    <col min="2068" max="2068" width="33.28515625" customWidth="1"/>
    <col min="2069" max="2069" width="8.85546875" customWidth="1"/>
    <col min="2070" max="2070" width="2.85546875" customWidth="1"/>
    <col min="2071" max="2071" width="6.28515625" customWidth="1"/>
    <col min="2072" max="2072" width="33.28515625" customWidth="1"/>
    <col min="2073" max="2073" width="8.42578125" customWidth="1"/>
    <col min="2074" max="2074" width="2.85546875" customWidth="1"/>
    <col min="2075" max="2075" width="6.28515625" customWidth="1"/>
    <col min="2076" max="2076" width="33.28515625" customWidth="1"/>
    <col min="2077" max="2077" width="8.42578125" customWidth="1"/>
    <col min="2078" max="2078" width="2.85546875" customWidth="1"/>
    <col min="2079" max="2079" width="6.28515625" customWidth="1"/>
    <col min="2080" max="2080" width="33.28515625" customWidth="1"/>
    <col min="2081" max="2081" width="8.42578125" customWidth="1"/>
    <col min="2082" max="2082" width="26.42578125" customWidth="1"/>
    <col min="2083" max="2083" width="0.85546875" customWidth="1"/>
    <col min="2084" max="2084" width="6.85546875" customWidth="1"/>
    <col min="2085" max="2085" width="37.140625" customWidth="1"/>
    <col min="2086" max="2086" width="30.85546875" customWidth="1"/>
    <col min="2302" max="2302" width="53" customWidth="1"/>
    <col min="2303" max="2303" width="6.28515625" customWidth="1"/>
    <col min="2304" max="2304" width="27.28515625" customWidth="1"/>
    <col min="2305" max="2305" width="8.42578125" customWidth="1"/>
    <col min="2306" max="2306" width="2.85546875" customWidth="1"/>
    <col min="2307" max="2307" width="6.28515625" customWidth="1"/>
    <col min="2308" max="2308" width="33.28515625" customWidth="1"/>
    <col min="2309" max="2309" width="8.42578125" customWidth="1"/>
    <col min="2310" max="2310" width="2.85546875" customWidth="1"/>
    <col min="2311" max="2311" width="6.42578125" customWidth="1"/>
    <col min="2312" max="2312" width="33.28515625" customWidth="1"/>
    <col min="2313" max="2313" width="8.42578125" customWidth="1"/>
    <col min="2314" max="2314" width="2.85546875" customWidth="1"/>
    <col min="2315" max="2315" width="6.28515625" customWidth="1"/>
    <col min="2316" max="2316" width="33.28515625" customWidth="1"/>
    <col min="2317" max="2317" width="8.42578125" customWidth="1"/>
    <col min="2318" max="2318" width="2.85546875" customWidth="1"/>
    <col min="2319" max="2319" width="6.28515625" customWidth="1"/>
    <col min="2320" max="2320" width="33.28515625" customWidth="1"/>
    <col min="2321" max="2321" width="8.42578125" customWidth="1"/>
    <col min="2322" max="2322" width="2.85546875" customWidth="1"/>
    <col min="2323" max="2323" width="7.7109375" customWidth="1"/>
    <col min="2324" max="2324" width="33.28515625" customWidth="1"/>
    <col min="2325" max="2325" width="8.85546875" customWidth="1"/>
    <col min="2326" max="2326" width="2.85546875" customWidth="1"/>
    <col min="2327" max="2327" width="6.28515625" customWidth="1"/>
    <col min="2328" max="2328" width="33.28515625" customWidth="1"/>
    <col min="2329" max="2329" width="8.42578125" customWidth="1"/>
    <col min="2330" max="2330" width="2.85546875" customWidth="1"/>
    <col min="2331" max="2331" width="6.28515625" customWidth="1"/>
    <col min="2332" max="2332" width="33.28515625" customWidth="1"/>
    <col min="2333" max="2333" width="8.42578125" customWidth="1"/>
    <col min="2334" max="2334" width="2.85546875" customWidth="1"/>
    <col min="2335" max="2335" width="6.28515625" customWidth="1"/>
    <col min="2336" max="2336" width="33.28515625" customWidth="1"/>
    <col min="2337" max="2337" width="8.42578125" customWidth="1"/>
    <col min="2338" max="2338" width="26.42578125" customWidth="1"/>
    <col min="2339" max="2339" width="0.85546875" customWidth="1"/>
    <col min="2340" max="2340" width="6.85546875" customWidth="1"/>
    <col min="2341" max="2341" width="37.140625" customWidth="1"/>
    <col min="2342" max="2342" width="30.85546875" customWidth="1"/>
    <col min="2558" max="2558" width="53" customWidth="1"/>
    <col min="2559" max="2559" width="6.28515625" customWidth="1"/>
    <col min="2560" max="2560" width="27.28515625" customWidth="1"/>
    <col min="2561" max="2561" width="8.42578125" customWidth="1"/>
    <col min="2562" max="2562" width="2.85546875" customWidth="1"/>
    <col min="2563" max="2563" width="6.28515625" customWidth="1"/>
    <col min="2564" max="2564" width="33.28515625" customWidth="1"/>
    <col min="2565" max="2565" width="8.42578125" customWidth="1"/>
    <col min="2566" max="2566" width="2.85546875" customWidth="1"/>
    <col min="2567" max="2567" width="6.42578125" customWidth="1"/>
    <col min="2568" max="2568" width="33.28515625" customWidth="1"/>
    <col min="2569" max="2569" width="8.42578125" customWidth="1"/>
    <col min="2570" max="2570" width="2.85546875" customWidth="1"/>
    <col min="2571" max="2571" width="6.28515625" customWidth="1"/>
    <col min="2572" max="2572" width="33.28515625" customWidth="1"/>
    <col min="2573" max="2573" width="8.42578125" customWidth="1"/>
    <col min="2574" max="2574" width="2.85546875" customWidth="1"/>
    <col min="2575" max="2575" width="6.28515625" customWidth="1"/>
    <col min="2576" max="2576" width="33.28515625" customWidth="1"/>
    <col min="2577" max="2577" width="8.42578125" customWidth="1"/>
    <col min="2578" max="2578" width="2.85546875" customWidth="1"/>
    <col min="2579" max="2579" width="7.7109375" customWidth="1"/>
    <col min="2580" max="2580" width="33.28515625" customWidth="1"/>
    <col min="2581" max="2581" width="8.85546875" customWidth="1"/>
    <col min="2582" max="2582" width="2.85546875" customWidth="1"/>
    <col min="2583" max="2583" width="6.28515625" customWidth="1"/>
    <col min="2584" max="2584" width="33.28515625" customWidth="1"/>
    <col min="2585" max="2585" width="8.42578125" customWidth="1"/>
    <col min="2586" max="2586" width="2.85546875" customWidth="1"/>
    <col min="2587" max="2587" width="6.28515625" customWidth="1"/>
    <col min="2588" max="2588" width="33.28515625" customWidth="1"/>
    <col min="2589" max="2589" width="8.42578125" customWidth="1"/>
    <col min="2590" max="2590" width="2.85546875" customWidth="1"/>
    <col min="2591" max="2591" width="6.28515625" customWidth="1"/>
    <col min="2592" max="2592" width="33.28515625" customWidth="1"/>
    <col min="2593" max="2593" width="8.42578125" customWidth="1"/>
    <col min="2594" max="2594" width="26.42578125" customWidth="1"/>
    <col min="2595" max="2595" width="0.85546875" customWidth="1"/>
    <col min="2596" max="2596" width="6.85546875" customWidth="1"/>
    <col min="2597" max="2597" width="37.140625" customWidth="1"/>
    <col min="2598" max="2598" width="30.85546875" customWidth="1"/>
    <col min="2814" max="2814" width="53" customWidth="1"/>
    <col min="2815" max="2815" width="6.28515625" customWidth="1"/>
    <col min="2816" max="2816" width="27.28515625" customWidth="1"/>
    <col min="2817" max="2817" width="8.42578125" customWidth="1"/>
    <col min="2818" max="2818" width="2.85546875" customWidth="1"/>
    <col min="2819" max="2819" width="6.28515625" customWidth="1"/>
    <col min="2820" max="2820" width="33.28515625" customWidth="1"/>
    <col min="2821" max="2821" width="8.42578125" customWidth="1"/>
    <col min="2822" max="2822" width="2.85546875" customWidth="1"/>
    <col min="2823" max="2823" width="6.42578125" customWidth="1"/>
    <col min="2824" max="2824" width="33.28515625" customWidth="1"/>
    <col min="2825" max="2825" width="8.42578125" customWidth="1"/>
    <col min="2826" max="2826" width="2.85546875" customWidth="1"/>
    <col min="2827" max="2827" width="6.28515625" customWidth="1"/>
    <col min="2828" max="2828" width="33.28515625" customWidth="1"/>
    <col min="2829" max="2829" width="8.42578125" customWidth="1"/>
    <col min="2830" max="2830" width="2.85546875" customWidth="1"/>
    <col min="2831" max="2831" width="6.28515625" customWidth="1"/>
    <col min="2832" max="2832" width="33.28515625" customWidth="1"/>
    <col min="2833" max="2833" width="8.42578125" customWidth="1"/>
    <col min="2834" max="2834" width="2.85546875" customWidth="1"/>
    <col min="2835" max="2835" width="7.7109375" customWidth="1"/>
    <col min="2836" max="2836" width="33.28515625" customWidth="1"/>
    <col min="2837" max="2837" width="8.85546875" customWidth="1"/>
    <col min="2838" max="2838" width="2.85546875" customWidth="1"/>
    <col min="2839" max="2839" width="6.28515625" customWidth="1"/>
    <col min="2840" max="2840" width="33.28515625" customWidth="1"/>
    <col min="2841" max="2841" width="8.42578125" customWidth="1"/>
    <col min="2842" max="2842" width="2.85546875" customWidth="1"/>
    <col min="2843" max="2843" width="6.28515625" customWidth="1"/>
    <col min="2844" max="2844" width="33.28515625" customWidth="1"/>
    <col min="2845" max="2845" width="8.42578125" customWidth="1"/>
    <col min="2846" max="2846" width="2.85546875" customWidth="1"/>
    <col min="2847" max="2847" width="6.28515625" customWidth="1"/>
    <col min="2848" max="2848" width="33.28515625" customWidth="1"/>
    <col min="2849" max="2849" width="8.42578125" customWidth="1"/>
    <col min="2850" max="2850" width="26.42578125" customWidth="1"/>
    <col min="2851" max="2851" width="0.85546875" customWidth="1"/>
    <col min="2852" max="2852" width="6.85546875" customWidth="1"/>
    <col min="2853" max="2853" width="37.140625" customWidth="1"/>
    <col min="2854" max="2854" width="30.85546875" customWidth="1"/>
    <col min="3070" max="3070" width="53" customWidth="1"/>
    <col min="3071" max="3071" width="6.28515625" customWidth="1"/>
    <col min="3072" max="3072" width="27.28515625" customWidth="1"/>
    <col min="3073" max="3073" width="8.42578125" customWidth="1"/>
    <col min="3074" max="3074" width="2.85546875" customWidth="1"/>
    <col min="3075" max="3075" width="6.28515625" customWidth="1"/>
    <col min="3076" max="3076" width="33.28515625" customWidth="1"/>
    <col min="3077" max="3077" width="8.42578125" customWidth="1"/>
    <col min="3078" max="3078" width="2.85546875" customWidth="1"/>
    <col min="3079" max="3079" width="6.42578125" customWidth="1"/>
    <col min="3080" max="3080" width="33.28515625" customWidth="1"/>
    <col min="3081" max="3081" width="8.42578125" customWidth="1"/>
    <col min="3082" max="3082" width="2.85546875" customWidth="1"/>
    <col min="3083" max="3083" width="6.28515625" customWidth="1"/>
    <col min="3084" max="3084" width="33.28515625" customWidth="1"/>
    <col min="3085" max="3085" width="8.42578125" customWidth="1"/>
    <col min="3086" max="3086" width="2.85546875" customWidth="1"/>
    <col min="3087" max="3087" width="6.28515625" customWidth="1"/>
    <col min="3088" max="3088" width="33.28515625" customWidth="1"/>
    <col min="3089" max="3089" width="8.42578125" customWidth="1"/>
    <col min="3090" max="3090" width="2.85546875" customWidth="1"/>
    <col min="3091" max="3091" width="7.7109375" customWidth="1"/>
    <col min="3092" max="3092" width="33.28515625" customWidth="1"/>
    <col min="3093" max="3093" width="8.85546875" customWidth="1"/>
    <col min="3094" max="3094" width="2.85546875" customWidth="1"/>
    <col min="3095" max="3095" width="6.28515625" customWidth="1"/>
    <col min="3096" max="3096" width="33.28515625" customWidth="1"/>
    <col min="3097" max="3097" width="8.42578125" customWidth="1"/>
    <col min="3098" max="3098" width="2.85546875" customWidth="1"/>
    <col min="3099" max="3099" width="6.28515625" customWidth="1"/>
    <col min="3100" max="3100" width="33.28515625" customWidth="1"/>
    <col min="3101" max="3101" width="8.42578125" customWidth="1"/>
    <col min="3102" max="3102" width="2.85546875" customWidth="1"/>
    <col min="3103" max="3103" width="6.28515625" customWidth="1"/>
    <col min="3104" max="3104" width="33.28515625" customWidth="1"/>
    <col min="3105" max="3105" width="8.42578125" customWidth="1"/>
    <col min="3106" max="3106" width="26.42578125" customWidth="1"/>
    <col min="3107" max="3107" width="0.85546875" customWidth="1"/>
    <col min="3108" max="3108" width="6.85546875" customWidth="1"/>
    <col min="3109" max="3109" width="37.140625" customWidth="1"/>
    <col min="3110" max="3110" width="30.85546875" customWidth="1"/>
    <col min="3326" max="3326" width="53" customWidth="1"/>
    <col min="3327" max="3327" width="6.28515625" customWidth="1"/>
    <col min="3328" max="3328" width="27.28515625" customWidth="1"/>
    <col min="3329" max="3329" width="8.42578125" customWidth="1"/>
    <col min="3330" max="3330" width="2.85546875" customWidth="1"/>
    <col min="3331" max="3331" width="6.28515625" customWidth="1"/>
    <col min="3332" max="3332" width="33.28515625" customWidth="1"/>
    <col min="3333" max="3333" width="8.42578125" customWidth="1"/>
    <col min="3334" max="3334" width="2.85546875" customWidth="1"/>
    <col min="3335" max="3335" width="6.42578125" customWidth="1"/>
    <col min="3336" max="3336" width="33.28515625" customWidth="1"/>
    <col min="3337" max="3337" width="8.42578125" customWidth="1"/>
    <col min="3338" max="3338" width="2.85546875" customWidth="1"/>
    <col min="3339" max="3339" width="6.28515625" customWidth="1"/>
    <col min="3340" max="3340" width="33.28515625" customWidth="1"/>
    <col min="3341" max="3341" width="8.42578125" customWidth="1"/>
    <col min="3342" max="3342" width="2.85546875" customWidth="1"/>
    <col min="3343" max="3343" width="6.28515625" customWidth="1"/>
    <col min="3344" max="3344" width="33.28515625" customWidth="1"/>
    <col min="3345" max="3345" width="8.42578125" customWidth="1"/>
    <col min="3346" max="3346" width="2.85546875" customWidth="1"/>
    <col min="3347" max="3347" width="7.7109375" customWidth="1"/>
    <col min="3348" max="3348" width="33.28515625" customWidth="1"/>
    <col min="3349" max="3349" width="8.85546875" customWidth="1"/>
    <col min="3350" max="3350" width="2.85546875" customWidth="1"/>
    <col min="3351" max="3351" width="6.28515625" customWidth="1"/>
    <col min="3352" max="3352" width="33.28515625" customWidth="1"/>
    <col min="3353" max="3353" width="8.42578125" customWidth="1"/>
    <col min="3354" max="3354" width="2.85546875" customWidth="1"/>
    <col min="3355" max="3355" width="6.28515625" customWidth="1"/>
    <col min="3356" max="3356" width="33.28515625" customWidth="1"/>
    <col min="3357" max="3357" width="8.42578125" customWidth="1"/>
    <col min="3358" max="3358" width="2.85546875" customWidth="1"/>
    <col min="3359" max="3359" width="6.28515625" customWidth="1"/>
    <col min="3360" max="3360" width="33.28515625" customWidth="1"/>
    <col min="3361" max="3361" width="8.42578125" customWidth="1"/>
    <col min="3362" max="3362" width="26.42578125" customWidth="1"/>
    <col min="3363" max="3363" width="0.85546875" customWidth="1"/>
    <col min="3364" max="3364" width="6.85546875" customWidth="1"/>
    <col min="3365" max="3365" width="37.140625" customWidth="1"/>
    <col min="3366" max="3366" width="30.85546875" customWidth="1"/>
    <col min="3582" max="3582" width="53" customWidth="1"/>
    <col min="3583" max="3583" width="6.28515625" customWidth="1"/>
    <col min="3584" max="3584" width="27.28515625" customWidth="1"/>
    <col min="3585" max="3585" width="8.42578125" customWidth="1"/>
    <col min="3586" max="3586" width="2.85546875" customWidth="1"/>
    <col min="3587" max="3587" width="6.28515625" customWidth="1"/>
    <col min="3588" max="3588" width="33.28515625" customWidth="1"/>
    <col min="3589" max="3589" width="8.42578125" customWidth="1"/>
    <col min="3590" max="3590" width="2.85546875" customWidth="1"/>
    <col min="3591" max="3591" width="6.42578125" customWidth="1"/>
    <col min="3592" max="3592" width="33.28515625" customWidth="1"/>
    <col min="3593" max="3593" width="8.42578125" customWidth="1"/>
    <col min="3594" max="3594" width="2.85546875" customWidth="1"/>
    <col min="3595" max="3595" width="6.28515625" customWidth="1"/>
    <col min="3596" max="3596" width="33.28515625" customWidth="1"/>
    <col min="3597" max="3597" width="8.42578125" customWidth="1"/>
    <col min="3598" max="3598" width="2.85546875" customWidth="1"/>
    <col min="3599" max="3599" width="6.28515625" customWidth="1"/>
    <col min="3600" max="3600" width="33.28515625" customWidth="1"/>
    <col min="3601" max="3601" width="8.42578125" customWidth="1"/>
    <col min="3602" max="3602" width="2.85546875" customWidth="1"/>
    <col min="3603" max="3603" width="7.7109375" customWidth="1"/>
    <col min="3604" max="3604" width="33.28515625" customWidth="1"/>
    <col min="3605" max="3605" width="8.85546875" customWidth="1"/>
    <col min="3606" max="3606" width="2.85546875" customWidth="1"/>
    <col min="3607" max="3607" width="6.28515625" customWidth="1"/>
    <col min="3608" max="3608" width="33.28515625" customWidth="1"/>
    <col min="3609" max="3609" width="8.42578125" customWidth="1"/>
    <col min="3610" max="3610" width="2.85546875" customWidth="1"/>
    <col min="3611" max="3611" width="6.28515625" customWidth="1"/>
    <col min="3612" max="3612" width="33.28515625" customWidth="1"/>
    <col min="3613" max="3613" width="8.42578125" customWidth="1"/>
    <col min="3614" max="3614" width="2.85546875" customWidth="1"/>
    <col min="3615" max="3615" width="6.28515625" customWidth="1"/>
    <col min="3616" max="3616" width="33.28515625" customWidth="1"/>
    <col min="3617" max="3617" width="8.42578125" customWidth="1"/>
    <col min="3618" max="3618" width="26.42578125" customWidth="1"/>
    <col min="3619" max="3619" width="0.85546875" customWidth="1"/>
    <col min="3620" max="3620" width="6.85546875" customWidth="1"/>
    <col min="3621" max="3621" width="37.140625" customWidth="1"/>
    <col min="3622" max="3622" width="30.85546875" customWidth="1"/>
    <col min="3838" max="3838" width="53" customWidth="1"/>
    <col min="3839" max="3839" width="6.28515625" customWidth="1"/>
    <col min="3840" max="3840" width="27.28515625" customWidth="1"/>
    <col min="3841" max="3841" width="8.42578125" customWidth="1"/>
    <col min="3842" max="3842" width="2.85546875" customWidth="1"/>
    <col min="3843" max="3843" width="6.28515625" customWidth="1"/>
    <col min="3844" max="3844" width="33.28515625" customWidth="1"/>
    <col min="3845" max="3845" width="8.42578125" customWidth="1"/>
    <col min="3846" max="3846" width="2.85546875" customWidth="1"/>
    <col min="3847" max="3847" width="6.42578125" customWidth="1"/>
    <col min="3848" max="3848" width="33.28515625" customWidth="1"/>
    <col min="3849" max="3849" width="8.42578125" customWidth="1"/>
    <col min="3850" max="3850" width="2.85546875" customWidth="1"/>
    <col min="3851" max="3851" width="6.28515625" customWidth="1"/>
    <col min="3852" max="3852" width="33.28515625" customWidth="1"/>
    <col min="3853" max="3853" width="8.42578125" customWidth="1"/>
    <col min="3854" max="3854" width="2.85546875" customWidth="1"/>
    <col min="3855" max="3855" width="6.28515625" customWidth="1"/>
    <col min="3856" max="3856" width="33.28515625" customWidth="1"/>
    <col min="3857" max="3857" width="8.42578125" customWidth="1"/>
    <col min="3858" max="3858" width="2.85546875" customWidth="1"/>
    <col min="3859" max="3859" width="7.7109375" customWidth="1"/>
    <col min="3860" max="3860" width="33.28515625" customWidth="1"/>
    <col min="3861" max="3861" width="8.85546875" customWidth="1"/>
    <col min="3862" max="3862" width="2.85546875" customWidth="1"/>
    <col min="3863" max="3863" width="6.28515625" customWidth="1"/>
    <col min="3864" max="3864" width="33.28515625" customWidth="1"/>
    <col min="3865" max="3865" width="8.42578125" customWidth="1"/>
    <col min="3866" max="3866" width="2.85546875" customWidth="1"/>
    <col min="3867" max="3867" width="6.28515625" customWidth="1"/>
    <col min="3868" max="3868" width="33.28515625" customWidth="1"/>
    <col min="3869" max="3869" width="8.42578125" customWidth="1"/>
    <col min="3870" max="3870" width="2.85546875" customWidth="1"/>
    <col min="3871" max="3871" width="6.28515625" customWidth="1"/>
    <col min="3872" max="3872" width="33.28515625" customWidth="1"/>
    <col min="3873" max="3873" width="8.42578125" customWidth="1"/>
    <col min="3874" max="3874" width="26.42578125" customWidth="1"/>
    <col min="3875" max="3875" width="0.85546875" customWidth="1"/>
    <col min="3876" max="3876" width="6.85546875" customWidth="1"/>
    <col min="3877" max="3877" width="37.140625" customWidth="1"/>
    <col min="3878" max="3878" width="30.85546875" customWidth="1"/>
    <col min="4094" max="4094" width="53" customWidth="1"/>
    <col min="4095" max="4095" width="6.28515625" customWidth="1"/>
    <col min="4096" max="4096" width="27.28515625" customWidth="1"/>
    <col min="4097" max="4097" width="8.42578125" customWidth="1"/>
    <col min="4098" max="4098" width="2.85546875" customWidth="1"/>
    <col min="4099" max="4099" width="6.28515625" customWidth="1"/>
    <col min="4100" max="4100" width="33.28515625" customWidth="1"/>
    <col min="4101" max="4101" width="8.42578125" customWidth="1"/>
    <col min="4102" max="4102" width="2.85546875" customWidth="1"/>
    <col min="4103" max="4103" width="6.42578125" customWidth="1"/>
    <col min="4104" max="4104" width="33.28515625" customWidth="1"/>
    <col min="4105" max="4105" width="8.42578125" customWidth="1"/>
    <col min="4106" max="4106" width="2.85546875" customWidth="1"/>
    <col min="4107" max="4107" width="6.28515625" customWidth="1"/>
    <col min="4108" max="4108" width="33.28515625" customWidth="1"/>
    <col min="4109" max="4109" width="8.42578125" customWidth="1"/>
    <col min="4110" max="4110" width="2.85546875" customWidth="1"/>
    <col min="4111" max="4111" width="6.28515625" customWidth="1"/>
    <col min="4112" max="4112" width="33.28515625" customWidth="1"/>
    <col min="4113" max="4113" width="8.42578125" customWidth="1"/>
    <col min="4114" max="4114" width="2.85546875" customWidth="1"/>
    <col min="4115" max="4115" width="7.7109375" customWidth="1"/>
    <col min="4116" max="4116" width="33.28515625" customWidth="1"/>
    <col min="4117" max="4117" width="8.85546875" customWidth="1"/>
    <col min="4118" max="4118" width="2.85546875" customWidth="1"/>
    <col min="4119" max="4119" width="6.28515625" customWidth="1"/>
    <col min="4120" max="4120" width="33.28515625" customWidth="1"/>
    <col min="4121" max="4121" width="8.42578125" customWidth="1"/>
    <col min="4122" max="4122" width="2.85546875" customWidth="1"/>
    <col min="4123" max="4123" width="6.28515625" customWidth="1"/>
    <col min="4124" max="4124" width="33.28515625" customWidth="1"/>
    <col min="4125" max="4125" width="8.42578125" customWidth="1"/>
    <col min="4126" max="4126" width="2.85546875" customWidth="1"/>
    <col min="4127" max="4127" width="6.28515625" customWidth="1"/>
    <col min="4128" max="4128" width="33.28515625" customWidth="1"/>
    <col min="4129" max="4129" width="8.42578125" customWidth="1"/>
    <col min="4130" max="4130" width="26.42578125" customWidth="1"/>
    <col min="4131" max="4131" width="0.85546875" customWidth="1"/>
    <col min="4132" max="4132" width="6.85546875" customWidth="1"/>
    <col min="4133" max="4133" width="37.140625" customWidth="1"/>
    <col min="4134" max="4134" width="30.85546875" customWidth="1"/>
    <col min="4350" max="4350" width="53" customWidth="1"/>
    <col min="4351" max="4351" width="6.28515625" customWidth="1"/>
    <col min="4352" max="4352" width="27.28515625" customWidth="1"/>
    <col min="4353" max="4353" width="8.42578125" customWidth="1"/>
    <col min="4354" max="4354" width="2.85546875" customWidth="1"/>
    <col min="4355" max="4355" width="6.28515625" customWidth="1"/>
    <col min="4356" max="4356" width="33.28515625" customWidth="1"/>
    <col min="4357" max="4357" width="8.42578125" customWidth="1"/>
    <col min="4358" max="4358" width="2.85546875" customWidth="1"/>
    <col min="4359" max="4359" width="6.42578125" customWidth="1"/>
    <col min="4360" max="4360" width="33.28515625" customWidth="1"/>
    <col min="4361" max="4361" width="8.42578125" customWidth="1"/>
    <col min="4362" max="4362" width="2.85546875" customWidth="1"/>
    <col min="4363" max="4363" width="6.28515625" customWidth="1"/>
    <col min="4364" max="4364" width="33.28515625" customWidth="1"/>
    <col min="4365" max="4365" width="8.42578125" customWidth="1"/>
    <col min="4366" max="4366" width="2.85546875" customWidth="1"/>
    <col min="4367" max="4367" width="6.28515625" customWidth="1"/>
    <col min="4368" max="4368" width="33.28515625" customWidth="1"/>
    <col min="4369" max="4369" width="8.42578125" customWidth="1"/>
    <col min="4370" max="4370" width="2.85546875" customWidth="1"/>
    <col min="4371" max="4371" width="7.7109375" customWidth="1"/>
    <col min="4372" max="4372" width="33.28515625" customWidth="1"/>
    <col min="4373" max="4373" width="8.85546875" customWidth="1"/>
    <col min="4374" max="4374" width="2.85546875" customWidth="1"/>
    <col min="4375" max="4375" width="6.28515625" customWidth="1"/>
    <col min="4376" max="4376" width="33.28515625" customWidth="1"/>
    <col min="4377" max="4377" width="8.42578125" customWidth="1"/>
    <col min="4378" max="4378" width="2.85546875" customWidth="1"/>
    <col min="4379" max="4379" width="6.28515625" customWidth="1"/>
    <col min="4380" max="4380" width="33.28515625" customWidth="1"/>
    <col min="4381" max="4381" width="8.42578125" customWidth="1"/>
    <col min="4382" max="4382" width="2.85546875" customWidth="1"/>
    <col min="4383" max="4383" width="6.28515625" customWidth="1"/>
    <col min="4384" max="4384" width="33.28515625" customWidth="1"/>
    <col min="4385" max="4385" width="8.42578125" customWidth="1"/>
    <col min="4386" max="4386" width="26.42578125" customWidth="1"/>
    <col min="4387" max="4387" width="0.85546875" customWidth="1"/>
    <col min="4388" max="4388" width="6.85546875" customWidth="1"/>
    <col min="4389" max="4389" width="37.140625" customWidth="1"/>
    <col min="4390" max="4390" width="30.85546875" customWidth="1"/>
    <col min="4606" max="4606" width="53" customWidth="1"/>
    <col min="4607" max="4607" width="6.28515625" customWidth="1"/>
    <col min="4608" max="4608" width="27.28515625" customWidth="1"/>
    <col min="4609" max="4609" width="8.42578125" customWidth="1"/>
    <col min="4610" max="4610" width="2.85546875" customWidth="1"/>
    <col min="4611" max="4611" width="6.28515625" customWidth="1"/>
    <col min="4612" max="4612" width="33.28515625" customWidth="1"/>
    <col min="4613" max="4613" width="8.42578125" customWidth="1"/>
    <col min="4614" max="4614" width="2.85546875" customWidth="1"/>
    <col min="4615" max="4615" width="6.42578125" customWidth="1"/>
    <col min="4616" max="4616" width="33.28515625" customWidth="1"/>
    <col min="4617" max="4617" width="8.42578125" customWidth="1"/>
    <col min="4618" max="4618" width="2.85546875" customWidth="1"/>
    <col min="4619" max="4619" width="6.28515625" customWidth="1"/>
    <col min="4620" max="4620" width="33.28515625" customWidth="1"/>
    <col min="4621" max="4621" width="8.42578125" customWidth="1"/>
    <col min="4622" max="4622" width="2.85546875" customWidth="1"/>
    <col min="4623" max="4623" width="6.28515625" customWidth="1"/>
    <col min="4624" max="4624" width="33.28515625" customWidth="1"/>
    <col min="4625" max="4625" width="8.42578125" customWidth="1"/>
    <col min="4626" max="4626" width="2.85546875" customWidth="1"/>
    <col min="4627" max="4627" width="7.7109375" customWidth="1"/>
    <col min="4628" max="4628" width="33.28515625" customWidth="1"/>
    <col min="4629" max="4629" width="8.85546875" customWidth="1"/>
    <col min="4630" max="4630" width="2.85546875" customWidth="1"/>
    <col min="4631" max="4631" width="6.28515625" customWidth="1"/>
    <col min="4632" max="4632" width="33.28515625" customWidth="1"/>
    <col min="4633" max="4633" width="8.42578125" customWidth="1"/>
    <col min="4634" max="4634" width="2.85546875" customWidth="1"/>
    <col min="4635" max="4635" width="6.28515625" customWidth="1"/>
    <col min="4636" max="4636" width="33.28515625" customWidth="1"/>
    <col min="4637" max="4637" width="8.42578125" customWidth="1"/>
    <col min="4638" max="4638" width="2.85546875" customWidth="1"/>
    <col min="4639" max="4639" width="6.28515625" customWidth="1"/>
    <col min="4640" max="4640" width="33.28515625" customWidth="1"/>
    <col min="4641" max="4641" width="8.42578125" customWidth="1"/>
    <col min="4642" max="4642" width="26.42578125" customWidth="1"/>
    <col min="4643" max="4643" width="0.85546875" customWidth="1"/>
    <col min="4644" max="4644" width="6.85546875" customWidth="1"/>
    <col min="4645" max="4645" width="37.140625" customWidth="1"/>
    <col min="4646" max="4646" width="30.85546875" customWidth="1"/>
    <col min="4862" max="4862" width="53" customWidth="1"/>
    <col min="4863" max="4863" width="6.28515625" customWidth="1"/>
    <col min="4864" max="4864" width="27.28515625" customWidth="1"/>
    <col min="4865" max="4865" width="8.42578125" customWidth="1"/>
    <col min="4866" max="4866" width="2.85546875" customWidth="1"/>
    <col min="4867" max="4867" width="6.28515625" customWidth="1"/>
    <col min="4868" max="4868" width="33.28515625" customWidth="1"/>
    <col min="4869" max="4869" width="8.42578125" customWidth="1"/>
    <col min="4870" max="4870" width="2.85546875" customWidth="1"/>
    <col min="4871" max="4871" width="6.42578125" customWidth="1"/>
    <col min="4872" max="4872" width="33.28515625" customWidth="1"/>
    <col min="4873" max="4873" width="8.42578125" customWidth="1"/>
    <col min="4874" max="4874" width="2.85546875" customWidth="1"/>
    <col min="4875" max="4875" width="6.28515625" customWidth="1"/>
    <col min="4876" max="4876" width="33.28515625" customWidth="1"/>
    <col min="4877" max="4877" width="8.42578125" customWidth="1"/>
    <col min="4878" max="4878" width="2.85546875" customWidth="1"/>
    <col min="4879" max="4879" width="6.28515625" customWidth="1"/>
    <col min="4880" max="4880" width="33.28515625" customWidth="1"/>
    <col min="4881" max="4881" width="8.42578125" customWidth="1"/>
    <col min="4882" max="4882" width="2.85546875" customWidth="1"/>
    <col min="4883" max="4883" width="7.7109375" customWidth="1"/>
    <col min="4884" max="4884" width="33.28515625" customWidth="1"/>
    <col min="4885" max="4885" width="8.85546875" customWidth="1"/>
    <col min="4886" max="4886" width="2.85546875" customWidth="1"/>
    <col min="4887" max="4887" width="6.28515625" customWidth="1"/>
    <col min="4888" max="4888" width="33.28515625" customWidth="1"/>
    <col min="4889" max="4889" width="8.42578125" customWidth="1"/>
    <col min="4890" max="4890" width="2.85546875" customWidth="1"/>
    <col min="4891" max="4891" width="6.28515625" customWidth="1"/>
    <col min="4892" max="4892" width="33.28515625" customWidth="1"/>
    <col min="4893" max="4893" width="8.42578125" customWidth="1"/>
    <col min="4894" max="4894" width="2.85546875" customWidth="1"/>
    <col min="4895" max="4895" width="6.28515625" customWidth="1"/>
    <col min="4896" max="4896" width="33.28515625" customWidth="1"/>
    <col min="4897" max="4897" width="8.42578125" customWidth="1"/>
    <col min="4898" max="4898" width="26.42578125" customWidth="1"/>
    <col min="4899" max="4899" width="0.85546875" customWidth="1"/>
    <col min="4900" max="4900" width="6.85546875" customWidth="1"/>
    <col min="4901" max="4901" width="37.140625" customWidth="1"/>
    <col min="4902" max="4902" width="30.85546875" customWidth="1"/>
    <col min="5118" max="5118" width="53" customWidth="1"/>
    <col min="5119" max="5119" width="6.28515625" customWidth="1"/>
    <col min="5120" max="5120" width="27.28515625" customWidth="1"/>
    <col min="5121" max="5121" width="8.42578125" customWidth="1"/>
    <col min="5122" max="5122" width="2.85546875" customWidth="1"/>
    <col min="5123" max="5123" width="6.28515625" customWidth="1"/>
    <col min="5124" max="5124" width="33.28515625" customWidth="1"/>
    <col min="5125" max="5125" width="8.42578125" customWidth="1"/>
    <col min="5126" max="5126" width="2.85546875" customWidth="1"/>
    <col min="5127" max="5127" width="6.42578125" customWidth="1"/>
    <col min="5128" max="5128" width="33.28515625" customWidth="1"/>
    <col min="5129" max="5129" width="8.42578125" customWidth="1"/>
    <col min="5130" max="5130" width="2.85546875" customWidth="1"/>
    <col min="5131" max="5131" width="6.28515625" customWidth="1"/>
    <col min="5132" max="5132" width="33.28515625" customWidth="1"/>
    <col min="5133" max="5133" width="8.42578125" customWidth="1"/>
    <col min="5134" max="5134" width="2.85546875" customWidth="1"/>
    <col min="5135" max="5135" width="6.28515625" customWidth="1"/>
    <col min="5136" max="5136" width="33.28515625" customWidth="1"/>
    <col min="5137" max="5137" width="8.42578125" customWidth="1"/>
    <col min="5138" max="5138" width="2.85546875" customWidth="1"/>
    <col min="5139" max="5139" width="7.7109375" customWidth="1"/>
    <col min="5140" max="5140" width="33.28515625" customWidth="1"/>
    <col min="5141" max="5141" width="8.85546875" customWidth="1"/>
    <col min="5142" max="5142" width="2.85546875" customWidth="1"/>
    <col min="5143" max="5143" width="6.28515625" customWidth="1"/>
    <col min="5144" max="5144" width="33.28515625" customWidth="1"/>
    <col min="5145" max="5145" width="8.42578125" customWidth="1"/>
    <col min="5146" max="5146" width="2.85546875" customWidth="1"/>
    <col min="5147" max="5147" width="6.28515625" customWidth="1"/>
    <col min="5148" max="5148" width="33.28515625" customWidth="1"/>
    <col min="5149" max="5149" width="8.42578125" customWidth="1"/>
    <col min="5150" max="5150" width="2.85546875" customWidth="1"/>
    <col min="5151" max="5151" width="6.28515625" customWidth="1"/>
    <col min="5152" max="5152" width="33.28515625" customWidth="1"/>
    <col min="5153" max="5153" width="8.42578125" customWidth="1"/>
    <col min="5154" max="5154" width="26.42578125" customWidth="1"/>
    <col min="5155" max="5155" width="0.85546875" customWidth="1"/>
    <col min="5156" max="5156" width="6.85546875" customWidth="1"/>
    <col min="5157" max="5157" width="37.140625" customWidth="1"/>
    <col min="5158" max="5158" width="30.85546875" customWidth="1"/>
    <col min="5374" max="5374" width="53" customWidth="1"/>
    <col min="5375" max="5375" width="6.28515625" customWidth="1"/>
    <col min="5376" max="5376" width="27.28515625" customWidth="1"/>
    <col min="5377" max="5377" width="8.42578125" customWidth="1"/>
    <col min="5378" max="5378" width="2.85546875" customWidth="1"/>
    <col min="5379" max="5379" width="6.28515625" customWidth="1"/>
    <col min="5380" max="5380" width="33.28515625" customWidth="1"/>
    <col min="5381" max="5381" width="8.42578125" customWidth="1"/>
    <col min="5382" max="5382" width="2.85546875" customWidth="1"/>
    <col min="5383" max="5383" width="6.42578125" customWidth="1"/>
    <col min="5384" max="5384" width="33.28515625" customWidth="1"/>
    <col min="5385" max="5385" width="8.42578125" customWidth="1"/>
    <col min="5386" max="5386" width="2.85546875" customWidth="1"/>
    <col min="5387" max="5387" width="6.28515625" customWidth="1"/>
    <col min="5388" max="5388" width="33.28515625" customWidth="1"/>
    <col min="5389" max="5389" width="8.42578125" customWidth="1"/>
    <col min="5390" max="5390" width="2.85546875" customWidth="1"/>
    <col min="5391" max="5391" width="6.28515625" customWidth="1"/>
    <col min="5392" max="5392" width="33.28515625" customWidth="1"/>
    <col min="5393" max="5393" width="8.42578125" customWidth="1"/>
    <col min="5394" max="5394" width="2.85546875" customWidth="1"/>
    <col min="5395" max="5395" width="7.7109375" customWidth="1"/>
    <col min="5396" max="5396" width="33.28515625" customWidth="1"/>
    <col min="5397" max="5397" width="8.85546875" customWidth="1"/>
    <col min="5398" max="5398" width="2.85546875" customWidth="1"/>
    <col min="5399" max="5399" width="6.28515625" customWidth="1"/>
    <col min="5400" max="5400" width="33.28515625" customWidth="1"/>
    <col min="5401" max="5401" width="8.42578125" customWidth="1"/>
    <col min="5402" max="5402" width="2.85546875" customWidth="1"/>
    <col min="5403" max="5403" width="6.28515625" customWidth="1"/>
    <col min="5404" max="5404" width="33.28515625" customWidth="1"/>
    <col min="5405" max="5405" width="8.42578125" customWidth="1"/>
    <col min="5406" max="5406" width="2.85546875" customWidth="1"/>
    <col min="5407" max="5407" width="6.28515625" customWidth="1"/>
    <col min="5408" max="5408" width="33.28515625" customWidth="1"/>
    <col min="5409" max="5409" width="8.42578125" customWidth="1"/>
    <col min="5410" max="5410" width="26.42578125" customWidth="1"/>
    <col min="5411" max="5411" width="0.85546875" customWidth="1"/>
    <col min="5412" max="5412" width="6.85546875" customWidth="1"/>
    <col min="5413" max="5413" width="37.140625" customWidth="1"/>
    <col min="5414" max="5414" width="30.85546875" customWidth="1"/>
    <col min="5630" max="5630" width="53" customWidth="1"/>
    <col min="5631" max="5631" width="6.28515625" customWidth="1"/>
    <col min="5632" max="5632" width="27.28515625" customWidth="1"/>
    <col min="5633" max="5633" width="8.42578125" customWidth="1"/>
    <col min="5634" max="5634" width="2.85546875" customWidth="1"/>
    <col min="5635" max="5635" width="6.28515625" customWidth="1"/>
    <col min="5636" max="5636" width="33.28515625" customWidth="1"/>
    <col min="5637" max="5637" width="8.42578125" customWidth="1"/>
    <col min="5638" max="5638" width="2.85546875" customWidth="1"/>
    <col min="5639" max="5639" width="6.42578125" customWidth="1"/>
    <col min="5640" max="5640" width="33.28515625" customWidth="1"/>
    <col min="5641" max="5641" width="8.42578125" customWidth="1"/>
    <col min="5642" max="5642" width="2.85546875" customWidth="1"/>
    <col min="5643" max="5643" width="6.28515625" customWidth="1"/>
    <col min="5644" max="5644" width="33.28515625" customWidth="1"/>
    <col min="5645" max="5645" width="8.42578125" customWidth="1"/>
    <col min="5646" max="5646" width="2.85546875" customWidth="1"/>
    <col min="5647" max="5647" width="6.28515625" customWidth="1"/>
    <col min="5648" max="5648" width="33.28515625" customWidth="1"/>
    <col min="5649" max="5649" width="8.42578125" customWidth="1"/>
    <col min="5650" max="5650" width="2.85546875" customWidth="1"/>
    <col min="5651" max="5651" width="7.7109375" customWidth="1"/>
    <col min="5652" max="5652" width="33.28515625" customWidth="1"/>
    <col min="5653" max="5653" width="8.85546875" customWidth="1"/>
    <col min="5654" max="5654" width="2.85546875" customWidth="1"/>
    <col min="5655" max="5655" width="6.28515625" customWidth="1"/>
    <col min="5656" max="5656" width="33.28515625" customWidth="1"/>
    <col min="5657" max="5657" width="8.42578125" customWidth="1"/>
    <col min="5658" max="5658" width="2.85546875" customWidth="1"/>
    <col min="5659" max="5659" width="6.28515625" customWidth="1"/>
    <col min="5660" max="5660" width="33.28515625" customWidth="1"/>
    <col min="5661" max="5661" width="8.42578125" customWidth="1"/>
    <col min="5662" max="5662" width="2.85546875" customWidth="1"/>
    <col min="5663" max="5663" width="6.28515625" customWidth="1"/>
    <col min="5664" max="5664" width="33.28515625" customWidth="1"/>
    <col min="5665" max="5665" width="8.42578125" customWidth="1"/>
    <col min="5666" max="5666" width="26.42578125" customWidth="1"/>
    <col min="5667" max="5667" width="0.85546875" customWidth="1"/>
    <col min="5668" max="5668" width="6.85546875" customWidth="1"/>
    <col min="5669" max="5669" width="37.140625" customWidth="1"/>
    <col min="5670" max="5670" width="30.85546875" customWidth="1"/>
    <col min="5886" max="5886" width="53" customWidth="1"/>
    <col min="5887" max="5887" width="6.28515625" customWidth="1"/>
    <col min="5888" max="5888" width="27.28515625" customWidth="1"/>
    <col min="5889" max="5889" width="8.42578125" customWidth="1"/>
    <col min="5890" max="5890" width="2.85546875" customWidth="1"/>
    <col min="5891" max="5891" width="6.28515625" customWidth="1"/>
    <col min="5892" max="5892" width="33.28515625" customWidth="1"/>
    <col min="5893" max="5893" width="8.42578125" customWidth="1"/>
    <col min="5894" max="5894" width="2.85546875" customWidth="1"/>
    <col min="5895" max="5895" width="6.42578125" customWidth="1"/>
    <col min="5896" max="5896" width="33.28515625" customWidth="1"/>
    <col min="5897" max="5897" width="8.42578125" customWidth="1"/>
    <col min="5898" max="5898" width="2.85546875" customWidth="1"/>
    <col min="5899" max="5899" width="6.28515625" customWidth="1"/>
    <col min="5900" max="5900" width="33.28515625" customWidth="1"/>
    <col min="5901" max="5901" width="8.42578125" customWidth="1"/>
    <col min="5902" max="5902" width="2.85546875" customWidth="1"/>
    <col min="5903" max="5903" width="6.28515625" customWidth="1"/>
    <col min="5904" max="5904" width="33.28515625" customWidth="1"/>
    <col min="5905" max="5905" width="8.42578125" customWidth="1"/>
    <col min="5906" max="5906" width="2.85546875" customWidth="1"/>
    <col min="5907" max="5907" width="7.7109375" customWidth="1"/>
    <col min="5908" max="5908" width="33.28515625" customWidth="1"/>
    <col min="5909" max="5909" width="8.85546875" customWidth="1"/>
    <col min="5910" max="5910" width="2.85546875" customWidth="1"/>
    <col min="5911" max="5911" width="6.28515625" customWidth="1"/>
    <col min="5912" max="5912" width="33.28515625" customWidth="1"/>
    <col min="5913" max="5913" width="8.42578125" customWidth="1"/>
    <col min="5914" max="5914" width="2.85546875" customWidth="1"/>
    <col min="5915" max="5915" width="6.28515625" customWidth="1"/>
    <col min="5916" max="5916" width="33.28515625" customWidth="1"/>
    <col min="5917" max="5917" width="8.42578125" customWidth="1"/>
    <col min="5918" max="5918" width="2.85546875" customWidth="1"/>
    <col min="5919" max="5919" width="6.28515625" customWidth="1"/>
    <col min="5920" max="5920" width="33.28515625" customWidth="1"/>
    <col min="5921" max="5921" width="8.42578125" customWidth="1"/>
    <col min="5922" max="5922" width="26.42578125" customWidth="1"/>
    <col min="5923" max="5923" width="0.85546875" customWidth="1"/>
    <col min="5924" max="5924" width="6.85546875" customWidth="1"/>
    <col min="5925" max="5925" width="37.140625" customWidth="1"/>
    <col min="5926" max="5926" width="30.85546875" customWidth="1"/>
    <col min="6142" max="6142" width="53" customWidth="1"/>
    <col min="6143" max="6143" width="6.28515625" customWidth="1"/>
    <col min="6144" max="6144" width="27.28515625" customWidth="1"/>
    <col min="6145" max="6145" width="8.42578125" customWidth="1"/>
    <col min="6146" max="6146" width="2.85546875" customWidth="1"/>
    <col min="6147" max="6147" width="6.28515625" customWidth="1"/>
    <col min="6148" max="6148" width="33.28515625" customWidth="1"/>
    <col min="6149" max="6149" width="8.42578125" customWidth="1"/>
    <col min="6150" max="6150" width="2.85546875" customWidth="1"/>
    <col min="6151" max="6151" width="6.42578125" customWidth="1"/>
    <col min="6152" max="6152" width="33.28515625" customWidth="1"/>
    <col min="6153" max="6153" width="8.42578125" customWidth="1"/>
    <col min="6154" max="6154" width="2.85546875" customWidth="1"/>
    <col min="6155" max="6155" width="6.28515625" customWidth="1"/>
    <col min="6156" max="6156" width="33.28515625" customWidth="1"/>
    <col min="6157" max="6157" width="8.42578125" customWidth="1"/>
    <col min="6158" max="6158" width="2.85546875" customWidth="1"/>
    <col min="6159" max="6159" width="6.28515625" customWidth="1"/>
    <col min="6160" max="6160" width="33.28515625" customWidth="1"/>
    <col min="6161" max="6161" width="8.42578125" customWidth="1"/>
    <col min="6162" max="6162" width="2.85546875" customWidth="1"/>
    <col min="6163" max="6163" width="7.7109375" customWidth="1"/>
    <col min="6164" max="6164" width="33.28515625" customWidth="1"/>
    <col min="6165" max="6165" width="8.85546875" customWidth="1"/>
    <col min="6166" max="6166" width="2.85546875" customWidth="1"/>
    <col min="6167" max="6167" width="6.28515625" customWidth="1"/>
    <col min="6168" max="6168" width="33.28515625" customWidth="1"/>
    <col min="6169" max="6169" width="8.42578125" customWidth="1"/>
    <col min="6170" max="6170" width="2.85546875" customWidth="1"/>
    <col min="6171" max="6171" width="6.28515625" customWidth="1"/>
    <col min="6172" max="6172" width="33.28515625" customWidth="1"/>
    <col min="6173" max="6173" width="8.42578125" customWidth="1"/>
    <col min="6174" max="6174" width="2.85546875" customWidth="1"/>
    <col min="6175" max="6175" width="6.28515625" customWidth="1"/>
    <col min="6176" max="6176" width="33.28515625" customWidth="1"/>
    <col min="6177" max="6177" width="8.42578125" customWidth="1"/>
    <col min="6178" max="6178" width="26.42578125" customWidth="1"/>
    <col min="6179" max="6179" width="0.85546875" customWidth="1"/>
    <col min="6180" max="6180" width="6.85546875" customWidth="1"/>
    <col min="6181" max="6181" width="37.140625" customWidth="1"/>
    <col min="6182" max="6182" width="30.85546875" customWidth="1"/>
    <col min="6398" max="6398" width="53" customWidth="1"/>
    <col min="6399" max="6399" width="6.28515625" customWidth="1"/>
    <col min="6400" max="6400" width="27.28515625" customWidth="1"/>
    <col min="6401" max="6401" width="8.42578125" customWidth="1"/>
    <col min="6402" max="6402" width="2.85546875" customWidth="1"/>
    <col min="6403" max="6403" width="6.28515625" customWidth="1"/>
    <col min="6404" max="6404" width="33.28515625" customWidth="1"/>
    <col min="6405" max="6405" width="8.42578125" customWidth="1"/>
    <col min="6406" max="6406" width="2.85546875" customWidth="1"/>
    <col min="6407" max="6407" width="6.42578125" customWidth="1"/>
    <col min="6408" max="6408" width="33.28515625" customWidth="1"/>
    <col min="6409" max="6409" width="8.42578125" customWidth="1"/>
    <col min="6410" max="6410" width="2.85546875" customWidth="1"/>
    <col min="6411" max="6411" width="6.28515625" customWidth="1"/>
    <col min="6412" max="6412" width="33.28515625" customWidth="1"/>
    <col min="6413" max="6413" width="8.42578125" customWidth="1"/>
    <col min="6414" max="6414" width="2.85546875" customWidth="1"/>
    <col min="6415" max="6415" width="6.28515625" customWidth="1"/>
    <col min="6416" max="6416" width="33.28515625" customWidth="1"/>
    <col min="6417" max="6417" width="8.42578125" customWidth="1"/>
    <col min="6418" max="6418" width="2.85546875" customWidth="1"/>
    <col min="6419" max="6419" width="7.7109375" customWidth="1"/>
    <col min="6420" max="6420" width="33.28515625" customWidth="1"/>
    <col min="6421" max="6421" width="8.85546875" customWidth="1"/>
    <col min="6422" max="6422" width="2.85546875" customWidth="1"/>
    <col min="6423" max="6423" width="6.28515625" customWidth="1"/>
    <col min="6424" max="6424" width="33.28515625" customWidth="1"/>
    <col min="6425" max="6425" width="8.42578125" customWidth="1"/>
    <col min="6426" max="6426" width="2.85546875" customWidth="1"/>
    <col min="6427" max="6427" width="6.28515625" customWidth="1"/>
    <col min="6428" max="6428" width="33.28515625" customWidth="1"/>
    <col min="6429" max="6429" width="8.42578125" customWidth="1"/>
    <col min="6430" max="6430" width="2.85546875" customWidth="1"/>
    <col min="6431" max="6431" width="6.28515625" customWidth="1"/>
    <col min="6432" max="6432" width="33.28515625" customWidth="1"/>
    <col min="6433" max="6433" width="8.42578125" customWidth="1"/>
    <col min="6434" max="6434" width="26.42578125" customWidth="1"/>
    <col min="6435" max="6435" width="0.85546875" customWidth="1"/>
    <col min="6436" max="6436" width="6.85546875" customWidth="1"/>
    <col min="6437" max="6437" width="37.140625" customWidth="1"/>
    <col min="6438" max="6438" width="30.85546875" customWidth="1"/>
    <col min="6654" max="6654" width="53" customWidth="1"/>
    <col min="6655" max="6655" width="6.28515625" customWidth="1"/>
    <col min="6656" max="6656" width="27.28515625" customWidth="1"/>
    <col min="6657" max="6657" width="8.42578125" customWidth="1"/>
    <col min="6658" max="6658" width="2.85546875" customWidth="1"/>
    <col min="6659" max="6659" width="6.28515625" customWidth="1"/>
    <col min="6660" max="6660" width="33.28515625" customWidth="1"/>
    <col min="6661" max="6661" width="8.42578125" customWidth="1"/>
    <col min="6662" max="6662" width="2.85546875" customWidth="1"/>
    <col min="6663" max="6663" width="6.42578125" customWidth="1"/>
    <col min="6664" max="6664" width="33.28515625" customWidth="1"/>
    <col min="6665" max="6665" width="8.42578125" customWidth="1"/>
    <col min="6666" max="6666" width="2.85546875" customWidth="1"/>
    <col min="6667" max="6667" width="6.28515625" customWidth="1"/>
    <col min="6668" max="6668" width="33.28515625" customWidth="1"/>
    <col min="6669" max="6669" width="8.42578125" customWidth="1"/>
    <col min="6670" max="6670" width="2.85546875" customWidth="1"/>
    <col min="6671" max="6671" width="6.28515625" customWidth="1"/>
    <col min="6672" max="6672" width="33.28515625" customWidth="1"/>
    <col min="6673" max="6673" width="8.42578125" customWidth="1"/>
    <col min="6674" max="6674" width="2.85546875" customWidth="1"/>
    <col min="6675" max="6675" width="7.7109375" customWidth="1"/>
    <col min="6676" max="6676" width="33.28515625" customWidth="1"/>
    <col min="6677" max="6677" width="8.85546875" customWidth="1"/>
    <col min="6678" max="6678" width="2.85546875" customWidth="1"/>
    <col min="6679" max="6679" width="6.28515625" customWidth="1"/>
    <col min="6680" max="6680" width="33.28515625" customWidth="1"/>
    <col min="6681" max="6681" width="8.42578125" customWidth="1"/>
    <col min="6682" max="6682" width="2.85546875" customWidth="1"/>
    <col min="6683" max="6683" width="6.28515625" customWidth="1"/>
    <col min="6684" max="6684" width="33.28515625" customWidth="1"/>
    <col min="6685" max="6685" width="8.42578125" customWidth="1"/>
    <col min="6686" max="6686" width="2.85546875" customWidth="1"/>
    <col min="6687" max="6687" width="6.28515625" customWidth="1"/>
    <col min="6688" max="6688" width="33.28515625" customWidth="1"/>
    <col min="6689" max="6689" width="8.42578125" customWidth="1"/>
    <col min="6690" max="6690" width="26.42578125" customWidth="1"/>
    <col min="6691" max="6691" width="0.85546875" customWidth="1"/>
    <col min="6692" max="6692" width="6.85546875" customWidth="1"/>
    <col min="6693" max="6693" width="37.140625" customWidth="1"/>
    <col min="6694" max="6694" width="30.85546875" customWidth="1"/>
    <col min="6910" max="6910" width="53" customWidth="1"/>
    <col min="6911" max="6911" width="6.28515625" customWidth="1"/>
    <col min="6912" max="6912" width="27.28515625" customWidth="1"/>
    <col min="6913" max="6913" width="8.42578125" customWidth="1"/>
    <col min="6914" max="6914" width="2.85546875" customWidth="1"/>
    <col min="6915" max="6915" width="6.28515625" customWidth="1"/>
    <col min="6916" max="6916" width="33.28515625" customWidth="1"/>
    <col min="6917" max="6917" width="8.42578125" customWidth="1"/>
    <col min="6918" max="6918" width="2.85546875" customWidth="1"/>
    <col min="6919" max="6919" width="6.42578125" customWidth="1"/>
    <col min="6920" max="6920" width="33.28515625" customWidth="1"/>
    <col min="6921" max="6921" width="8.42578125" customWidth="1"/>
    <col min="6922" max="6922" width="2.85546875" customWidth="1"/>
    <col min="6923" max="6923" width="6.28515625" customWidth="1"/>
    <col min="6924" max="6924" width="33.28515625" customWidth="1"/>
    <col min="6925" max="6925" width="8.42578125" customWidth="1"/>
    <col min="6926" max="6926" width="2.85546875" customWidth="1"/>
    <col min="6927" max="6927" width="6.28515625" customWidth="1"/>
    <col min="6928" max="6928" width="33.28515625" customWidth="1"/>
    <col min="6929" max="6929" width="8.42578125" customWidth="1"/>
    <col min="6930" max="6930" width="2.85546875" customWidth="1"/>
    <col min="6931" max="6931" width="7.7109375" customWidth="1"/>
    <col min="6932" max="6932" width="33.28515625" customWidth="1"/>
    <col min="6933" max="6933" width="8.85546875" customWidth="1"/>
    <col min="6934" max="6934" width="2.85546875" customWidth="1"/>
    <col min="6935" max="6935" width="6.28515625" customWidth="1"/>
    <col min="6936" max="6936" width="33.28515625" customWidth="1"/>
    <col min="6937" max="6937" width="8.42578125" customWidth="1"/>
    <col min="6938" max="6938" width="2.85546875" customWidth="1"/>
    <col min="6939" max="6939" width="6.28515625" customWidth="1"/>
    <col min="6940" max="6940" width="33.28515625" customWidth="1"/>
    <col min="6941" max="6941" width="8.42578125" customWidth="1"/>
    <col min="6942" max="6942" width="2.85546875" customWidth="1"/>
    <col min="6943" max="6943" width="6.28515625" customWidth="1"/>
    <col min="6944" max="6944" width="33.28515625" customWidth="1"/>
    <col min="6945" max="6945" width="8.42578125" customWidth="1"/>
    <col min="6946" max="6946" width="26.42578125" customWidth="1"/>
    <col min="6947" max="6947" width="0.85546875" customWidth="1"/>
    <col min="6948" max="6948" width="6.85546875" customWidth="1"/>
    <col min="6949" max="6949" width="37.140625" customWidth="1"/>
    <col min="6950" max="6950" width="30.85546875" customWidth="1"/>
    <col min="7166" max="7166" width="53" customWidth="1"/>
    <col min="7167" max="7167" width="6.28515625" customWidth="1"/>
    <col min="7168" max="7168" width="27.28515625" customWidth="1"/>
    <col min="7169" max="7169" width="8.42578125" customWidth="1"/>
    <col min="7170" max="7170" width="2.85546875" customWidth="1"/>
    <col min="7171" max="7171" width="6.28515625" customWidth="1"/>
    <col min="7172" max="7172" width="33.28515625" customWidth="1"/>
    <col min="7173" max="7173" width="8.42578125" customWidth="1"/>
    <col min="7174" max="7174" width="2.85546875" customWidth="1"/>
    <col min="7175" max="7175" width="6.42578125" customWidth="1"/>
    <col min="7176" max="7176" width="33.28515625" customWidth="1"/>
    <col min="7177" max="7177" width="8.42578125" customWidth="1"/>
    <col min="7178" max="7178" width="2.85546875" customWidth="1"/>
    <col min="7179" max="7179" width="6.28515625" customWidth="1"/>
    <col min="7180" max="7180" width="33.28515625" customWidth="1"/>
    <col min="7181" max="7181" width="8.42578125" customWidth="1"/>
    <col min="7182" max="7182" width="2.85546875" customWidth="1"/>
    <col min="7183" max="7183" width="6.28515625" customWidth="1"/>
    <col min="7184" max="7184" width="33.28515625" customWidth="1"/>
    <col min="7185" max="7185" width="8.42578125" customWidth="1"/>
    <col min="7186" max="7186" width="2.85546875" customWidth="1"/>
    <col min="7187" max="7187" width="7.7109375" customWidth="1"/>
    <col min="7188" max="7188" width="33.28515625" customWidth="1"/>
    <col min="7189" max="7189" width="8.85546875" customWidth="1"/>
    <col min="7190" max="7190" width="2.85546875" customWidth="1"/>
    <col min="7191" max="7191" width="6.28515625" customWidth="1"/>
    <col min="7192" max="7192" width="33.28515625" customWidth="1"/>
    <col min="7193" max="7193" width="8.42578125" customWidth="1"/>
    <col min="7194" max="7194" width="2.85546875" customWidth="1"/>
    <col min="7195" max="7195" width="6.28515625" customWidth="1"/>
    <col min="7196" max="7196" width="33.28515625" customWidth="1"/>
    <col min="7197" max="7197" width="8.42578125" customWidth="1"/>
    <col min="7198" max="7198" width="2.85546875" customWidth="1"/>
    <col min="7199" max="7199" width="6.28515625" customWidth="1"/>
    <col min="7200" max="7200" width="33.28515625" customWidth="1"/>
    <col min="7201" max="7201" width="8.42578125" customWidth="1"/>
    <col min="7202" max="7202" width="26.42578125" customWidth="1"/>
    <col min="7203" max="7203" width="0.85546875" customWidth="1"/>
    <col min="7204" max="7204" width="6.85546875" customWidth="1"/>
    <col min="7205" max="7205" width="37.140625" customWidth="1"/>
    <col min="7206" max="7206" width="30.85546875" customWidth="1"/>
    <col min="7422" max="7422" width="53" customWidth="1"/>
    <col min="7423" max="7423" width="6.28515625" customWidth="1"/>
    <col min="7424" max="7424" width="27.28515625" customWidth="1"/>
    <col min="7425" max="7425" width="8.42578125" customWidth="1"/>
    <col min="7426" max="7426" width="2.85546875" customWidth="1"/>
    <col min="7427" max="7427" width="6.28515625" customWidth="1"/>
    <col min="7428" max="7428" width="33.28515625" customWidth="1"/>
    <col min="7429" max="7429" width="8.42578125" customWidth="1"/>
    <col min="7430" max="7430" width="2.85546875" customWidth="1"/>
    <col min="7431" max="7431" width="6.42578125" customWidth="1"/>
    <col min="7432" max="7432" width="33.28515625" customWidth="1"/>
    <col min="7433" max="7433" width="8.42578125" customWidth="1"/>
    <col min="7434" max="7434" width="2.85546875" customWidth="1"/>
    <col min="7435" max="7435" width="6.28515625" customWidth="1"/>
    <col min="7436" max="7436" width="33.28515625" customWidth="1"/>
    <col min="7437" max="7437" width="8.42578125" customWidth="1"/>
    <col min="7438" max="7438" width="2.85546875" customWidth="1"/>
    <col min="7439" max="7439" width="6.28515625" customWidth="1"/>
    <col min="7440" max="7440" width="33.28515625" customWidth="1"/>
    <col min="7441" max="7441" width="8.42578125" customWidth="1"/>
    <col min="7442" max="7442" width="2.85546875" customWidth="1"/>
    <col min="7443" max="7443" width="7.7109375" customWidth="1"/>
    <col min="7444" max="7444" width="33.28515625" customWidth="1"/>
    <col min="7445" max="7445" width="8.85546875" customWidth="1"/>
    <col min="7446" max="7446" width="2.85546875" customWidth="1"/>
    <col min="7447" max="7447" width="6.28515625" customWidth="1"/>
    <col min="7448" max="7448" width="33.28515625" customWidth="1"/>
    <col min="7449" max="7449" width="8.42578125" customWidth="1"/>
    <col min="7450" max="7450" width="2.85546875" customWidth="1"/>
    <col min="7451" max="7451" width="6.28515625" customWidth="1"/>
    <col min="7452" max="7452" width="33.28515625" customWidth="1"/>
    <col min="7453" max="7453" width="8.42578125" customWidth="1"/>
    <col min="7454" max="7454" width="2.85546875" customWidth="1"/>
    <col min="7455" max="7455" width="6.28515625" customWidth="1"/>
    <col min="7456" max="7456" width="33.28515625" customWidth="1"/>
    <col min="7457" max="7457" width="8.42578125" customWidth="1"/>
    <col min="7458" max="7458" width="26.42578125" customWidth="1"/>
    <col min="7459" max="7459" width="0.85546875" customWidth="1"/>
    <col min="7460" max="7460" width="6.85546875" customWidth="1"/>
    <col min="7461" max="7461" width="37.140625" customWidth="1"/>
    <col min="7462" max="7462" width="30.85546875" customWidth="1"/>
    <col min="7678" max="7678" width="53" customWidth="1"/>
    <col min="7679" max="7679" width="6.28515625" customWidth="1"/>
    <col min="7680" max="7680" width="27.28515625" customWidth="1"/>
    <col min="7681" max="7681" width="8.42578125" customWidth="1"/>
    <col min="7682" max="7682" width="2.85546875" customWidth="1"/>
    <col min="7683" max="7683" width="6.28515625" customWidth="1"/>
    <col min="7684" max="7684" width="33.28515625" customWidth="1"/>
    <col min="7685" max="7685" width="8.42578125" customWidth="1"/>
    <col min="7686" max="7686" width="2.85546875" customWidth="1"/>
    <col min="7687" max="7687" width="6.42578125" customWidth="1"/>
    <col min="7688" max="7688" width="33.28515625" customWidth="1"/>
    <col min="7689" max="7689" width="8.42578125" customWidth="1"/>
    <col min="7690" max="7690" width="2.85546875" customWidth="1"/>
    <col min="7691" max="7691" width="6.28515625" customWidth="1"/>
    <col min="7692" max="7692" width="33.28515625" customWidth="1"/>
    <col min="7693" max="7693" width="8.42578125" customWidth="1"/>
    <col min="7694" max="7694" width="2.85546875" customWidth="1"/>
    <col min="7695" max="7695" width="6.28515625" customWidth="1"/>
    <col min="7696" max="7696" width="33.28515625" customWidth="1"/>
    <col min="7697" max="7697" width="8.42578125" customWidth="1"/>
    <col min="7698" max="7698" width="2.85546875" customWidth="1"/>
    <col min="7699" max="7699" width="7.7109375" customWidth="1"/>
    <col min="7700" max="7700" width="33.28515625" customWidth="1"/>
    <col min="7701" max="7701" width="8.85546875" customWidth="1"/>
    <col min="7702" max="7702" width="2.85546875" customWidth="1"/>
    <col min="7703" max="7703" width="6.28515625" customWidth="1"/>
    <col min="7704" max="7704" width="33.28515625" customWidth="1"/>
    <col min="7705" max="7705" width="8.42578125" customWidth="1"/>
    <col min="7706" max="7706" width="2.85546875" customWidth="1"/>
    <col min="7707" max="7707" width="6.28515625" customWidth="1"/>
    <col min="7708" max="7708" width="33.28515625" customWidth="1"/>
    <col min="7709" max="7709" width="8.42578125" customWidth="1"/>
    <col min="7710" max="7710" width="2.85546875" customWidth="1"/>
    <col min="7711" max="7711" width="6.28515625" customWidth="1"/>
    <col min="7712" max="7712" width="33.28515625" customWidth="1"/>
    <col min="7713" max="7713" width="8.42578125" customWidth="1"/>
    <col min="7714" max="7714" width="26.42578125" customWidth="1"/>
    <col min="7715" max="7715" width="0.85546875" customWidth="1"/>
    <col min="7716" max="7716" width="6.85546875" customWidth="1"/>
    <col min="7717" max="7717" width="37.140625" customWidth="1"/>
    <col min="7718" max="7718" width="30.85546875" customWidth="1"/>
    <col min="7934" max="7934" width="53" customWidth="1"/>
    <col min="7935" max="7935" width="6.28515625" customWidth="1"/>
    <col min="7936" max="7936" width="27.28515625" customWidth="1"/>
    <col min="7937" max="7937" width="8.42578125" customWidth="1"/>
    <col min="7938" max="7938" width="2.85546875" customWidth="1"/>
    <col min="7939" max="7939" width="6.28515625" customWidth="1"/>
    <col min="7940" max="7940" width="33.28515625" customWidth="1"/>
    <col min="7941" max="7941" width="8.42578125" customWidth="1"/>
    <col min="7942" max="7942" width="2.85546875" customWidth="1"/>
    <col min="7943" max="7943" width="6.42578125" customWidth="1"/>
    <col min="7944" max="7944" width="33.28515625" customWidth="1"/>
    <col min="7945" max="7945" width="8.42578125" customWidth="1"/>
    <col min="7946" max="7946" width="2.85546875" customWidth="1"/>
    <col min="7947" max="7947" width="6.28515625" customWidth="1"/>
    <col min="7948" max="7948" width="33.28515625" customWidth="1"/>
    <col min="7949" max="7949" width="8.42578125" customWidth="1"/>
    <col min="7950" max="7950" width="2.85546875" customWidth="1"/>
    <col min="7951" max="7951" width="6.28515625" customWidth="1"/>
    <col min="7952" max="7952" width="33.28515625" customWidth="1"/>
    <col min="7953" max="7953" width="8.42578125" customWidth="1"/>
    <col min="7954" max="7954" width="2.85546875" customWidth="1"/>
    <col min="7955" max="7955" width="7.7109375" customWidth="1"/>
    <col min="7956" max="7956" width="33.28515625" customWidth="1"/>
    <col min="7957" max="7957" width="8.85546875" customWidth="1"/>
    <col min="7958" max="7958" width="2.85546875" customWidth="1"/>
    <col min="7959" max="7959" width="6.28515625" customWidth="1"/>
    <col min="7960" max="7960" width="33.28515625" customWidth="1"/>
    <col min="7961" max="7961" width="8.42578125" customWidth="1"/>
    <col min="7962" max="7962" width="2.85546875" customWidth="1"/>
    <col min="7963" max="7963" width="6.28515625" customWidth="1"/>
    <col min="7964" max="7964" width="33.28515625" customWidth="1"/>
    <col min="7965" max="7965" width="8.42578125" customWidth="1"/>
    <col min="7966" max="7966" width="2.85546875" customWidth="1"/>
    <col min="7967" max="7967" width="6.28515625" customWidth="1"/>
    <col min="7968" max="7968" width="33.28515625" customWidth="1"/>
    <col min="7969" max="7969" width="8.42578125" customWidth="1"/>
    <col min="7970" max="7970" width="26.42578125" customWidth="1"/>
    <col min="7971" max="7971" width="0.85546875" customWidth="1"/>
    <col min="7972" max="7972" width="6.85546875" customWidth="1"/>
    <col min="7973" max="7973" width="37.140625" customWidth="1"/>
    <col min="7974" max="7974" width="30.85546875" customWidth="1"/>
    <col min="8190" max="8190" width="53" customWidth="1"/>
    <col min="8191" max="8191" width="6.28515625" customWidth="1"/>
    <col min="8192" max="8192" width="27.28515625" customWidth="1"/>
    <col min="8193" max="8193" width="8.42578125" customWidth="1"/>
    <col min="8194" max="8194" width="2.85546875" customWidth="1"/>
    <col min="8195" max="8195" width="6.28515625" customWidth="1"/>
    <col min="8196" max="8196" width="33.28515625" customWidth="1"/>
    <col min="8197" max="8197" width="8.42578125" customWidth="1"/>
    <col min="8198" max="8198" width="2.85546875" customWidth="1"/>
    <col min="8199" max="8199" width="6.42578125" customWidth="1"/>
    <col min="8200" max="8200" width="33.28515625" customWidth="1"/>
    <col min="8201" max="8201" width="8.42578125" customWidth="1"/>
    <col min="8202" max="8202" width="2.85546875" customWidth="1"/>
    <col min="8203" max="8203" width="6.28515625" customWidth="1"/>
    <col min="8204" max="8204" width="33.28515625" customWidth="1"/>
    <col min="8205" max="8205" width="8.42578125" customWidth="1"/>
    <col min="8206" max="8206" width="2.85546875" customWidth="1"/>
    <col min="8207" max="8207" width="6.28515625" customWidth="1"/>
    <col min="8208" max="8208" width="33.28515625" customWidth="1"/>
    <col min="8209" max="8209" width="8.42578125" customWidth="1"/>
    <col min="8210" max="8210" width="2.85546875" customWidth="1"/>
    <col min="8211" max="8211" width="7.7109375" customWidth="1"/>
    <col min="8212" max="8212" width="33.28515625" customWidth="1"/>
    <col min="8213" max="8213" width="8.85546875" customWidth="1"/>
    <col min="8214" max="8214" width="2.85546875" customWidth="1"/>
    <col min="8215" max="8215" width="6.28515625" customWidth="1"/>
    <col min="8216" max="8216" width="33.28515625" customWidth="1"/>
    <col min="8217" max="8217" width="8.42578125" customWidth="1"/>
    <col min="8218" max="8218" width="2.85546875" customWidth="1"/>
    <col min="8219" max="8219" width="6.28515625" customWidth="1"/>
    <col min="8220" max="8220" width="33.28515625" customWidth="1"/>
    <col min="8221" max="8221" width="8.42578125" customWidth="1"/>
    <col min="8222" max="8222" width="2.85546875" customWidth="1"/>
    <col min="8223" max="8223" width="6.28515625" customWidth="1"/>
    <col min="8224" max="8224" width="33.28515625" customWidth="1"/>
    <col min="8225" max="8225" width="8.42578125" customWidth="1"/>
    <col min="8226" max="8226" width="26.42578125" customWidth="1"/>
    <col min="8227" max="8227" width="0.85546875" customWidth="1"/>
    <col min="8228" max="8228" width="6.85546875" customWidth="1"/>
    <col min="8229" max="8229" width="37.140625" customWidth="1"/>
    <col min="8230" max="8230" width="30.85546875" customWidth="1"/>
    <col min="8446" max="8446" width="53" customWidth="1"/>
    <col min="8447" max="8447" width="6.28515625" customWidth="1"/>
    <col min="8448" max="8448" width="27.28515625" customWidth="1"/>
    <col min="8449" max="8449" width="8.42578125" customWidth="1"/>
    <col min="8450" max="8450" width="2.85546875" customWidth="1"/>
    <col min="8451" max="8451" width="6.28515625" customWidth="1"/>
    <col min="8452" max="8452" width="33.28515625" customWidth="1"/>
    <col min="8453" max="8453" width="8.42578125" customWidth="1"/>
    <col min="8454" max="8454" width="2.85546875" customWidth="1"/>
    <col min="8455" max="8455" width="6.42578125" customWidth="1"/>
    <col min="8456" max="8456" width="33.28515625" customWidth="1"/>
    <col min="8457" max="8457" width="8.42578125" customWidth="1"/>
    <col min="8458" max="8458" width="2.85546875" customWidth="1"/>
    <col min="8459" max="8459" width="6.28515625" customWidth="1"/>
    <col min="8460" max="8460" width="33.28515625" customWidth="1"/>
    <col min="8461" max="8461" width="8.42578125" customWidth="1"/>
    <col min="8462" max="8462" width="2.85546875" customWidth="1"/>
    <col min="8463" max="8463" width="6.28515625" customWidth="1"/>
    <col min="8464" max="8464" width="33.28515625" customWidth="1"/>
    <col min="8465" max="8465" width="8.42578125" customWidth="1"/>
    <col min="8466" max="8466" width="2.85546875" customWidth="1"/>
    <col min="8467" max="8467" width="7.7109375" customWidth="1"/>
    <col min="8468" max="8468" width="33.28515625" customWidth="1"/>
    <col min="8469" max="8469" width="8.85546875" customWidth="1"/>
    <col min="8470" max="8470" width="2.85546875" customWidth="1"/>
    <col min="8471" max="8471" width="6.28515625" customWidth="1"/>
    <col min="8472" max="8472" width="33.28515625" customWidth="1"/>
    <col min="8473" max="8473" width="8.42578125" customWidth="1"/>
    <col min="8474" max="8474" width="2.85546875" customWidth="1"/>
    <col min="8475" max="8475" width="6.28515625" customWidth="1"/>
    <col min="8476" max="8476" width="33.28515625" customWidth="1"/>
    <col min="8477" max="8477" width="8.42578125" customWidth="1"/>
    <col min="8478" max="8478" width="2.85546875" customWidth="1"/>
    <col min="8479" max="8479" width="6.28515625" customWidth="1"/>
    <col min="8480" max="8480" width="33.28515625" customWidth="1"/>
    <col min="8481" max="8481" width="8.42578125" customWidth="1"/>
    <col min="8482" max="8482" width="26.42578125" customWidth="1"/>
    <col min="8483" max="8483" width="0.85546875" customWidth="1"/>
    <col min="8484" max="8484" width="6.85546875" customWidth="1"/>
    <col min="8485" max="8485" width="37.140625" customWidth="1"/>
    <col min="8486" max="8486" width="30.85546875" customWidth="1"/>
    <col min="8702" max="8702" width="53" customWidth="1"/>
    <col min="8703" max="8703" width="6.28515625" customWidth="1"/>
    <col min="8704" max="8704" width="27.28515625" customWidth="1"/>
    <col min="8705" max="8705" width="8.42578125" customWidth="1"/>
    <col min="8706" max="8706" width="2.85546875" customWidth="1"/>
    <col min="8707" max="8707" width="6.28515625" customWidth="1"/>
    <col min="8708" max="8708" width="33.28515625" customWidth="1"/>
    <col min="8709" max="8709" width="8.42578125" customWidth="1"/>
    <col min="8710" max="8710" width="2.85546875" customWidth="1"/>
    <col min="8711" max="8711" width="6.42578125" customWidth="1"/>
    <col min="8712" max="8712" width="33.28515625" customWidth="1"/>
    <col min="8713" max="8713" width="8.42578125" customWidth="1"/>
    <col min="8714" max="8714" width="2.85546875" customWidth="1"/>
    <col min="8715" max="8715" width="6.28515625" customWidth="1"/>
    <col min="8716" max="8716" width="33.28515625" customWidth="1"/>
    <col min="8717" max="8717" width="8.42578125" customWidth="1"/>
    <col min="8718" max="8718" width="2.85546875" customWidth="1"/>
    <col min="8719" max="8719" width="6.28515625" customWidth="1"/>
    <col min="8720" max="8720" width="33.28515625" customWidth="1"/>
    <col min="8721" max="8721" width="8.42578125" customWidth="1"/>
    <col min="8722" max="8722" width="2.85546875" customWidth="1"/>
    <col min="8723" max="8723" width="7.7109375" customWidth="1"/>
    <col min="8724" max="8724" width="33.28515625" customWidth="1"/>
    <col min="8725" max="8725" width="8.85546875" customWidth="1"/>
    <col min="8726" max="8726" width="2.85546875" customWidth="1"/>
    <col min="8727" max="8727" width="6.28515625" customWidth="1"/>
    <col min="8728" max="8728" width="33.28515625" customWidth="1"/>
    <col min="8729" max="8729" width="8.42578125" customWidth="1"/>
    <col min="8730" max="8730" width="2.85546875" customWidth="1"/>
    <col min="8731" max="8731" width="6.28515625" customWidth="1"/>
    <col min="8732" max="8732" width="33.28515625" customWidth="1"/>
    <col min="8733" max="8733" width="8.42578125" customWidth="1"/>
    <col min="8734" max="8734" width="2.85546875" customWidth="1"/>
    <col min="8735" max="8735" width="6.28515625" customWidth="1"/>
    <col min="8736" max="8736" width="33.28515625" customWidth="1"/>
    <col min="8737" max="8737" width="8.42578125" customWidth="1"/>
    <col min="8738" max="8738" width="26.42578125" customWidth="1"/>
    <col min="8739" max="8739" width="0.85546875" customWidth="1"/>
    <col min="8740" max="8740" width="6.85546875" customWidth="1"/>
    <col min="8741" max="8741" width="37.140625" customWidth="1"/>
    <col min="8742" max="8742" width="30.85546875" customWidth="1"/>
    <col min="8958" max="8958" width="53" customWidth="1"/>
    <col min="8959" max="8959" width="6.28515625" customWidth="1"/>
    <col min="8960" max="8960" width="27.28515625" customWidth="1"/>
    <col min="8961" max="8961" width="8.42578125" customWidth="1"/>
    <col min="8962" max="8962" width="2.85546875" customWidth="1"/>
    <col min="8963" max="8963" width="6.28515625" customWidth="1"/>
    <col min="8964" max="8964" width="33.28515625" customWidth="1"/>
    <col min="8965" max="8965" width="8.42578125" customWidth="1"/>
    <col min="8966" max="8966" width="2.85546875" customWidth="1"/>
    <col min="8967" max="8967" width="6.42578125" customWidth="1"/>
    <col min="8968" max="8968" width="33.28515625" customWidth="1"/>
    <col min="8969" max="8969" width="8.42578125" customWidth="1"/>
    <col min="8970" max="8970" width="2.85546875" customWidth="1"/>
    <col min="8971" max="8971" width="6.28515625" customWidth="1"/>
    <col min="8972" max="8972" width="33.28515625" customWidth="1"/>
    <col min="8973" max="8973" width="8.42578125" customWidth="1"/>
    <col min="8974" max="8974" width="2.85546875" customWidth="1"/>
    <col min="8975" max="8975" width="6.28515625" customWidth="1"/>
    <col min="8976" max="8976" width="33.28515625" customWidth="1"/>
    <col min="8977" max="8977" width="8.42578125" customWidth="1"/>
    <col min="8978" max="8978" width="2.85546875" customWidth="1"/>
    <col min="8979" max="8979" width="7.7109375" customWidth="1"/>
    <col min="8980" max="8980" width="33.28515625" customWidth="1"/>
    <col min="8981" max="8981" width="8.85546875" customWidth="1"/>
    <col min="8982" max="8982" width="2.85546875" customWidth="1"/>
    <col min="8983" max="8983" width="6.28515625" customWidth="1"/>
    <col min="8984" max="8984" width="33.28515625" customWidth="1"/>
    <col min="8985" max="8985" width="8.42578125" customWidth="1"/>
    <col min="8986" max="8986" width="2.85546875" customWidth="1"/>
    <col min="8987" max="8987" width="6.28515625" customWidth="1"/>
    <col min="8988" max="8988" width="33.28515625" customWidth="1"/>
    <col min="8989" max="8989" width="8.42578125" customWidth="1"/>
    <col min="8990" max="8990" width="2.85546875" customWidth="1"/>
    <col min="8991" max="8991" width="6.28515625" customWidth="1"/>
    <col min="8992" max="8992" width="33.28515625" customWidth="1"/>
    <col min="8993" max="8993" width="8.42578125" customWidth="1"/>
    <col min="8994" max="8994" width="26.42578125" customWidth="1"/>
    <col min="8995" max="8995" width="0.85546875" customWidth="1"/>
    <col min="8996" max="8996" width="6.85546875" customWidth="1"/>
    <col min="8997" max="8997" width="37.140625" customWidth="1"/>
    <col min="8998" max="8998" width="30.85546875" customWidth="1"/>
    <col min="9214" max="9214" width="53" customWidth="1"/>
    <col min="9215" max="9215" width="6.28515625" customWidth="1"/>
    <col min="9216" max="9216" width="27.28515625" customWidth="1"/>
    <col min="9217" max="9217" width="8.42578125" customWidth="1"/>
    <col min="9218" max="9218" width="2.85546875" customWidth="1"/>
    <col min="9219" max="9219" width="6.28515625" customWidth="1"/>
    <col min="9220" max="9220" width="33.28515625" customWidth="1"/>
    <col min="9221" max="9221" width="8.42578125" customWidth="1"/>
    <col min="9222" max="9222" width="2.85546875" customWidth="1"/>
    <col min="9223" max="9223" width="6.42578125" customWidth="1"/>
    <col min="9224" max="9224" width="33.28515625" customWidth="1"/>
    <col min="9225" max="9225" width="8.42578125" customWidth="1"/>
    <col min="9226" max="9226" width="2.85546875" customWidth="1"/>
    <col min="9227" max="9227" width="6.28515625" customWidth="1"/>
    <col min="9228" max="9228" width="33.28515625" customWidth="1"/>
    <col min="9229" max="9229" width="8.42578125" customWidth="1"/>
    <col min="9230" max="9230" width="2.85546875" customWidth="1"/>
    <col min="9231" max="9231" width="6.28515625" customWidth="1"/>
    <col min="9232" max="9232" width="33.28515625" customWidth="1"/>
    <col min="9233" max="9233" width="8.42578125" customWidth="1"/>
    <col min="9234" max="9234" width="2.85546875" customWidth="1"/>
    <col min="9235" max="9235" width="7.7109375" customWidth="1"/>
    <col min="9236" max="9236" width="33.28515625" customWidth="1"/>
    <col min="9237" max="9237" width="8.85546875" customWidth="1"/>
    <col min="9238" max="9238" width="2.85546875" customWidth="1"/>
    <col min="9239" max="9239" width="6.28515625" customWidth="1"/>
    <col min="9240" max="9240" width="33.28515625" customWidth="1"/>
    <col min="9241" max="9241" width="8.42578125" customWidth="1"/>
    <col min="9242" max="9242" width="2.85546875" customWidth="1"/>
    <col min="9243" max="9243" width="6.28515625" customWidth="1"/>
    <col min="9244" max="9244" width="33.28515625" customWidth="1"/>
    <col min="9245" max="9245" width="8.42578125" customWidth="1"/>
    <col min="9246" max="9246" width="2.85546875" customWidth="1"/>
    <col min="9247" max="9247" width="6.28515625" customWidth="1"/>
    <col min="9248" max="9248" width="33.28515625" customWidth="1"/>
    <col min="9249" max="9249" width="8.42578125" customWidth="1"/>
    <col min="9250" max="9250" width="26.42578125" customWidth="1"/>
    <col min="9251" max="9251" width="0.85546875" customWidth="1"/>
    <col min="9252" max="9252" width="6.85546875" customWidth="1"/>
    <col min="9253" max="9253" width="37.140625" customWidth="1"/>
    <col min="9254" max="9254" width="30.85546875" customWidth="1"/>
    <col min="9470" max="9470" width="53" customWidth="1"/>
    <col min="9471" max="9471" width="6.28515625" customWidth="1"/>
    <col min="9472" max="9472" width="27.28515625" customWidth="1"/>
    <col min="9473" max="9473" width="8.42578125" customWidth="1"/>
    <col min="9474" max="9474" width="2.85546875" customWidth="1"/>
    <col min="9475" max="9475" width="6.28515625" customWidth="1"/>
    <col min="9476" max="9476" width="33.28515625" customWidth="1"/>
    <col min="9477" max="9477" width="8.42578125" customWidth="1"/>
    <col min="9478" max="9478" width="2.85546875" customWidth="1"/>
    <col min="9479" max="9479" width="6.42578125" customWidth="1"/>
    <col min="9480" max="9480" width="33.28515625" customWidth="1"/>
    <col min="9481" max="9481" width="8.42578125" customWidth="1"/>
    <col min="9482" max="9482" width="2.85546875" customWidth="1"/>
    <col min="9483" max="9483" width="6.28515625" customWidth="1"/>
    <col min="9484" max="9484" width="33.28515625" customWidth="1"/>
    <col min="9485" max="9485" width="8.42578125" customWidth="1"/>
    <col min="9486" max="9486" width="2.85546875" customWidth="1"/>
    <col min="9487" max="9487" width="6.28515625" customWidth="1"/>
    <col min="9488" max="9488" width="33.28515625" customWidth="1"/>
    <col min="9489" max="9489" width="8.42578125" customWidth="1"/>
    <col min="9490" max="9490" width="2.85546875" customWidth="1"/>
    <col min="9491" max="9491" width="7.7109375" customWidth="1"/>
    <col min="9492" max="9492" width="33.28515625" customWidth="1"/>
    <col min="9493" max="9493" width="8.85546875" customWidth="1"/>
    <col min="9494" max="9494" width="2.85546875" customWidth="1"/>
    <col min="9495" max="9495" width="6.28515625" customWidth="1"/>
    <col min="9496" max="9496" width="33.28515625" customWidth="1"/>
    <col min="9497" max="9497" width="8.42578125" customWidth="1"/>
    <col min="9498" max="9498" width="2.85546875" customWidth="1"/>
    <col min="9499" max="9499" width="6.28515625" customWidth="1"/>
    <col min="9500" max="9500" width="33.28515625" customWidth="1"/>
    <col min="9501" max="9501" width="8.42578125" customWidth="1"/>
    <col min="9502" max="9502" width="2.85546875" customWidth="1"/>
    <col min="9503" max="9503" width="6.28515625" customWidth="1"/>
    <col min="9504" max="9504" width="33.28515625" customWidth="1"/>
    <col min="9505" max="9505" width="8.42578125" customWidth="1"/>
    <col min="9506" max="9506" width="26.42578125" customWidth="1"/>
    <col min="9507" max="9507" width="0.85546875" customWidth="1"/>
    <col min="9508" max="9508" width="6.85546875" customWidth="1"/>
    <col min="9509" max="9509" width="37.140625" customWidth="1"/>
    <col min="9510" max="9510" width="30.85546875" customWidth="1"/>
    <col min="9726" max="9726" width="53" customWidth="1"/>
    <col min="9727" max="9727" width="6.28515625" customWidth="1"/>
    <col min="9728" max="9728" width="27.28515625" customWidth="1"/>
    <col min="9729" max="9729" width="8.42578125" customWidth="1"/>
    <col min="9730" max="9730" width="2.85546875" customWidth="1"/>
    <col min="9731" max="9731" width="6.28515625" customWidth="1"/>
    <col min="9732" max="9732" width="33.28515625" customWidth="1"/>
    <col min="9733" max="9733" width="8.42578125" customWidth="1"/>
    <col min="9734" max="9734" width="2.85546875" customWidth="1"/>
    <col min="9735" max="9735" width="6.42578125" customWidth="1"/>
    <col min="9736" max="9736" width="33.28515625" customWidth="1"/>
    <col min="9737" max="9737" width="8.42578125" customWidth="1"/>
    <col min="9738" max="9738" width="2.85546875" customWidth="1"/>
    <col min="9739" max="9739" width="6.28515625" customWidth="1"/>
    <col min="9740" max="9740" width="33.28515625" customWidth="1"/>
    <col min="9741" max="9741" width="8.42578125" customWidth="1"/>
    <col min="9742" max="9742" width="2.85546875" customWidth="1"/>
    <col min="9743" max="9743" width="6.28515625" customWidth="1"/>
    <col min="9744" max="9744" width="33.28515625" customWidth="1"/>
    <col min="9745" max="9745" width="8.42578125" customWidth="1"/>
    <col min="9746" max="9746" width="2.85546875" customWidth="1"/>
    <col min="9747" max="9747" width="7.7109375" customWidth="1"/>
    <col min="9748" max="9748" width="33.28515625" customWidth="1"/>
    <col min="9749" max="9749" width="8.85546875" customWidth="1"/>
    <col min="9750" max="9750" width="2.85546875" customWidth="1"/>
    <col min="9751" max="9751" width="6.28515625" customWidth="1"/>
    <col min="9752" max="9752" width="33.28515625" customWidth="1"/>
    <col min="9753" max="9753" width="8.42578125" customWidth="1"/>
    <col min="9754" max="9754" width="2.85546875" customWidth="1"/>
    <col min="9755" max="9755" width="6.28515625" customWidth="1"/>
    <col min="9756" max="9756" width="33.28515625" customWidth="1"/>
    <col min="9757" max="9757" width="8.42578125" customWidth="1"/>
    <col min="9758" max="9758" width="2.85546875" customWidth="1"/>
    <col min="9759" max="9759" width="6.28515625" customWidth="1"/>
    <col min="9760" max="9760" width="33.28515625" customWidth="1"/>
    <col min="9761" max="9761" width="8.42578125" customWidth="1"/>
    <col min="9762" max="9762" width="26.42578125" customWidth="1"/>
    <col min="9763" max="9763" width="0.85546875" customWidth="1"/>
    <col min="9764" max="9764" width="6.85546875" customWidth="1"/>
    <col min="9765" max="9765" width="37.140625" customWidth="1"/>
    <col min="9766" max="9766" width="30.85546875" customWidth="1"/>
    <col min="9982" max="9982" width="53" customWidth="1"/>
    <col min="9983" max="9983" width="6.28515625" customWidth="1"/>
    <col min="9984" max="9984" width="27.28515625" customWidth="1"/>
    <col min="9985" max="9985" width="8.42578125" customWidth="1"/>
    <col min="9986" max="9986" width="2.85546875" customWidth="1"/>
    <col min="9987" max="9987" width="6.28515625" customWidth="1"/>
    <col min="9988" max="9988" width="33.28515625" customWidth="1"/>
    <col min="9989" max="9989" width="8.42578125" customWidth="1"/>
    <col min="9990" max="9990" width="2.85546875" customWidth="1"/>
    <col min="9991" max="9991" width="6.42578125" customWidth="1"/>
    <col min="9992" max="9992" width="33.28515625" customWidth="1"/>
    <col min="9993" max="9993" width="8.42578125" customWidth="1"/>
    <col min="9994" max="9994" width="2.85546875" customWidth="1"/>
    <col min="9995" max="9995" width="6.28515625" customWidth="1"/>
    <col min="9996" max="9996" width="33.28515625" customWidth="1"/>
    <col min="9997" max="9997" width="8.42578125" customWidth="1"/>
    <col min="9998" max="9998" width="2.85546875" customWidth="1"/>
    <col min="9999" max="9999" width="6.28515625" customWidth="1"/>
    <col min="10000" max="10000" width="33.28515625" customWidth="1"/>
    <col min="10001" max="10001" width="8.42578125" customWidth="1"/>
    <col min="10002" max="10002" width="2.85546875" customWidth="1"/>
    <col min="10003" max="10003" width="7.7109375" customWidth="1"/>
    <col min="10004" max="10004" width="33.28515625" customWidth="1"/>
    <col min="10005" max="10005" width="8.85546875" customWidth="1"/>
    <col min="10006" max="10006" width="2.85546875" customWidth="1"/>
    <col min="10007" max="10007" width="6.28515625" customWidth="1"/>
    <col min="10008" max="10008" width="33.28515625" customWidth="1"/>
    <col min="10009" max="10009" width="8.42578125" customWidth="1"/>
    <col min="10010" max="10010" width="2.85546875" customWidth="1"/>
    <col min="10011" max="10011" width="6.28515625" customWidth="1"/>
    <col min="10012" max="10012" width="33.28515625" customWidth="1"/>
    <col min="10013" max="10013" width="8.42578125" customWidth="1"/>
    <col min="10014" max="10014" width="2.85546875" customWidth="1"/>
    <col min="10015" max="10015" width="6.28515625" customWidth="1"/>
    <col min="10016" max="10016" width="33.28515625" customWidth="1"/>
    <col min="10017" max="10017" width="8.42578125" customWidth="1"/>
    <col min="10018" max="10018" width="26.42578125" customWidth="1"/>
    <col min="10019" max="10019" width="0.85546875" customWidth="1"/>
    <col min="10020" max="10020" width="6.85546875" customWidth="1"/>
    <col min="10021" max="10021" width="37.140625" customWidth="1"/>
    <col min="10022" max="10022" width="30.85546875" customWidth="1"/>
    <col min="10238" max="10238" width="53" customWidth="1"/>
    <col min="10239" max="10239" width="6.28515625" customWidth="1"/>
    <col min="10240" max="10240" width="27.28515625" customWidth="1"/>
    <col min="10241" max="10241" width="8.42578125" customWidth="1"/>
    <col min="10242" max="10242" width="2.85546875" customWidth="1"/>
    <col min="10243" max="10243" width="6.28515625" customWidth="1"/>
    <col min="10244" max="10244" width="33.28515625" customWidth="1"/>
    <col min="10245" max="10245" width="8.42578125" customWidth="1"/>
    <col min="10246" max="10246" width="2.85546875" customWidth="1"/>
    <col min="10247" max="10247" width="6.42578125" customWidth="1"/>
    <col min="10248" max="10248" width="33.28515625" customWidth="1"/>
    <col min="10249" max="10249" width="8.42578125" customWidth="1"/>
    <col min="10250" max="10250" width="2.85546875" customWidth="1"/>
    <col min="10251" max="10251" width="6.28515625" customWidth="1"/>
    <col min="10252" max="10252" width="33.28515625" customWidth="1"/>
    <col min="10253" max="10253" width="8.42578125" customWidth="1"/>
    <col min="10254" max="10254" width="2.85546875" customWidth="1"/>
    <col min="10255" max="10255" width="6.28515625" customWidth="1"/>
    <col min="10256" max="10256" width="33.28515625" customWidth="1"/>
    <col min="10257" max="10257" width="8.42578125" customWidth="1"/>
    <col min="10258" max="10258" width="2.85546875" customWidth="1"/>
    <col min="10259" max="10259" width="7.7109375" customWidth="1"/>
    <col min="10260" max="10260" width="33.28515625" customWidth="1"/>
    <col min="10261" max="10261" width="8.85546875" customWidth="1"/>
    <col min="10262" max="10262" width="2.85546875" customWidth="1"/>
    <col min="10263" max="10263" width="6.28515625" customWidth="1"/>
    <col min="10264" max="10264" width="33.28515625" customWidth="1"/>
    <col min="10265" max="10265" width="8.42578125" customWidth="1"/>
    <col min="10266" max="10266" width="2.85546875" customWidth="1"/>
    <col min="10267" max="10267" width="6.28515625" customWidth="1"/>
    <col min="10268" max="10268" width="33.28515625" customWidth="1"/>
    <col min="10269" max="10269" width="8.42578125" customWidth="1"/>
    <col min="10270" max="10270" width="2.85546875" customWidth="1"/>
    <col min="10271" max="10271" width="6.28515625" customWidth="1"/>
    <col min="10272" max="10272" width="33.28515625" customWidth="1"/>
    <col min="10273" max="10273" width="8.42578125" customWidth="1"/>
    <col min="10274" max="10274" width="26.42578125" customWidth="1"/>
    <col min="10275" max="10275" width="0.85546875" customWidth="1"/>
    <col min="10276" max="10276" width="6.85546875" customWidth="1"/>
    <col min="10277" max="10277" width="37.140625" customWidth="1"/>
    <col min="10278" max="10278" width="30.85546875" customWidth="1"/>
    <col min="10494" max="10494" width="53" customWidth="1"/>
    <col min="10495" max="10495" width="6.28515625" customWidth="1"/>
    <col min="10496" max="10496" width="27.28515625" customWidth="1"/>
    <col min="10497" max="10497" width="8.42578125" customWidth="1"/>
    <col min="10498" max="10498" width="2.85546875" customWidth="1"/>
    <col min="10499" max="10499" width="6.28515625" customWidth="1"/>
    <col min="10500" max="10500" width="33.28515625" customWidth="1"/>
    <col min="10501" max="10501" width="8.42578125" customWidth="1"/>
    <col min="10502" max="10502" width="2.85546875" customWidth="1"/>
    <col min="10503" max="10503" width="6.42578125" customWidth="1"/>
    <col min="10504" max="10504" width="33.28515625" customWidth="1"/>
    <col min="10505" max="10505" width="8.42578125" customWidth="1"/>
    <col min="10506" max="10506" width="2.85546875" customWidth="1"/>
    <col min="10507" max="10507" width="6.28515625" customWidth="1"/>
    <col min="10508" max="10508" width="33.28515625" customWidth="1"/>
    <col min="10509" max="10509" width="8.42578125" customWidth="1"/>
    <col min="10510" max="10510" width="2.85546875" customWidth="1"/>
    <col min="10511" max="10511" width="6.28515625" customWidth="1"/>
    <col min="10512" max="10512" width="33.28515625" customWidth="1"/>
    <col min="10513" max="10513" width="8.42578125" customWidth="1"/>
    <col min="10514" max="10514" width="2.85546875" customWidth="1"/>
    <col min="10515" max="10515" width="7.7109375" customWidth="1"/>
    <col min="10516" max="10516" width="33.28515625" customWidth="1"/>
    <col min="10517" max="10517" width="8.85546875" customWidth="1"/>
    <col min="10518" max="10518" width="2.85546875" customWidth="1"/>
    <col min="10519" max="10519" width="6.28515625" customWidth="1"/>
    <col min="10520" max="10520" width="33.28515625" customWidth="1"/>
    <col min="10521" max="10521" width="8.42578125" customWidth="1"/>
    <col min="10522" max="10522" width="2.85546875" customWidth="1"/>
    <col min="10523" max="10523" width="6.28515625" customWidth="1"/>
    <col min="10524" max="10524" width="33.28515625" customWidth="1"/>
    <col min="10525" max="10525" width="8.42578125" customWidth="1"/>
    <col min="10526" max="10526" width="2.85546875" customWidth="1"/>
    <col min="10527" max="10527" width="6.28515625" customWidth="1"/>
    <col min="10528" max="10528" width="33.28515625" customWidth="1"/>
    <col min="10529" max="10529" width="8.42578125" customWidth="1"/>
    <col min="10530" max="10530" width="26.42578125" customWidth="1"/>
    <col min="10531" max="10531" width="0.85546875" customWidth="1"/>
    <col min="10532" max="10532" width="6.85546875" customWidth="1"/>
    <col min="10533" max="10533" width="37.140625" customWidth="1"/>
    <col min="10534" max="10534" width="30.85546875" customWidth="1"/>
    <col min="10750" max="10750" width="53" customWidth="1"/>
    <col min="10751" max="10751" width="6.28515625" customWidth="1"/>
    <col min="10752" max="10752" width="27.28515625" customWidth="1"/>
    <col min="10753" max="10753" width="8.42578125" customWidth="1"/>
    <col min="10754" max="10754" width="2.85546875" customWidth="1"/>
    <col min="10755" max="10755" width="6.28515625" customWidth="1"/>
    <col min="10756" max="10756" width="33.28515625" customWidth="1"/>
    <col min="10757" max="10757" width="8.42578125" customWidth="1"/>
    <col min="10758" max="10758" width="2.85546875" customWidth="1"/>
    <col min="10759" max="10759" width="6.42578125" customWidth="1"/>
    <col min="10760" max="10760" width="33.28515625" customWidth="1"/>
    <col min="10761" max="10761" width="8.42578125" customWidth="1"/>
    <col min="10762" max="10762" width="2.85546875" customWidth="1"/>
    <col min="10763" max="10763" width="6.28515625" customWidth="1"/>
    <col min="10764" max="10764" width="33.28515625" customWidth="1"/>
    <col min="10765" max="10765" width="8.42578125" customWidth="1"/>
    <col min="10766" max="10766" width="2.85546875" customWidth="1"/>
    <col min="10767" max="10767" width="6.28515625" customWidth="1"/>
    <col min="10768" max="10768" width="33.28515625" customWidth="1"/>
    <col min="10769" max="10769" width="8.42578125" customWidth="1"/>
    <col min="10770" max="10770" width="2.85546875" customWidth="1"/>
    <col min="10771" max="10771" width="7.7109375" customWidth="1"/>
    <col min="10772" max="10772" width="33.28515625" customWidth="1"/>
    <col min="10773" max="10773" width="8.85546875" customWidth="1"/>
    <col min="10774" max="10774" width="2.85546875" customWidth="1"/>
    <col min="10775" max="10775" width="6.28515625" customWidth="1"/>
    <col min="10776" max="10776" width="33.28515625" customWidth="1"/>
    <col min="10777" max="10777" width="8.42578125" customWidth="1"/>
    <col min="10778" max="10778" width="2.85546875" customWidth="1"/>
    <col min="10779" max="10779" width="6.28515625" customWidth="1"/>
    <col min="10780" max="10780" width="33.28515625" customWidth="1"/>
    <col min="10781" max="10781" width="8.42578125" customWidth="1"/>
    <col min="10782" max="10782" width="2.85546875" customWidth="1"/>
    <col min="10783" max="10783" width="6.28515625" customWidth="1"/>
    <col min="10784" max="10784" width="33.28515625" customWidth="1"/>
    <col min="10785" max="10785" width="8.42578125" customWidth="1"/>
    <col min="10786" max="10786" width="26.42578125" customWidth="1"/>
    <col min="10787" max="10787" width="0.85546875" customWidth="1"/>
    <col min="10788" max="10788" width="6.85546875" customWidth="1"/>
    <col min="10789" max="10789" width="37.140625" customWidth="1"/>
    <col min="10790" max="10790" width="30.85546875" customWidth="1"/>
    <col min="11006" max="11006" width="53" customWidth="1"/>
    <col min="11007" max="11007" width="6.28515625" customWidth="1"/>
    <col min="11008" max="11008" width="27.28515625" customWidth="1"/>
    <col min="11009" max="11009" width="8.42578125" customWidth="1"/>
    <col min="11010" max="11010" width="2.85546875" customWidth="1"/>
    <col min="11011" max="11011" width="6.28515625" customWidth="1"/>
    <col min="11012" max="11012" width="33.28515625" customWidth="1"/>
    <col min="11013" max="11013" width="8.42578125" customWidth="1"/>
    <col min="11014" max="11014" width="2.85546875" customWidth="1"/>
    <col min="11015" max="11015" width="6.42578125" customWidth="1"/>
    <col min="11016" max="11016" width="33.28515625" customWidth="1"/>
    <col min="11017" max="11017" width="8.42578125" customWidth="1"/>
    <col min="11018" max="11018" width="2.85546875" customWidth="1"/>
    <col min="11019" max="11019" width="6.28515625" customWidth="1"/>
    <col min="11020" max="11020" width="33.28515625" customWidth="1"/>
    <col min="11021" max="11021" width="8.42578125" customWidth="1"/>
    <col min="11022" max="11022" width="2.85546875" customWidth="1"/>
    <col min="11023" max="11023" width="6.28515625" customWidth="1"/>
    <col min="11024" max="11024" width="33.28515625" customWidth="1"/>
    <col min="11025" max="11025" width="8.42578125" customWidth="1"/>
    <col min="11026" max="11026" width="2.85546875" customWidth="1"/>
    <col min="11027" max="11027" width="7.7109375" customWidth="1"/>
    <col min="11028" max="11028" width="33.28515625" customWidth="1"/>
    <col min="11029" max="11029" width="8.85546875" customWidth="1"/>
    <col min="11030" max="11030" width="2.85546875" customWidth="1"/>
    <col min="11031" max="11031" width="6.28515625" customWidth="1"/>
    <col min="11032" max="11032" width="33.28515625" customWidth="1"/>
    <col min="11033" max="11033" width="8.42578125" customWidth="1"/>
    <col min="11034" max="11034" width="2.85546875" customWidth="1"/>
    <col min="11035" max="11035" width="6.28515625" customWidth="1"/>
    <col min="11036" max="11036" width="33.28515625" customWidth="1"/>
    <col min="11037" max="11037" width="8.42578125" customWidth="1"/>
    <col min="11038" max="11038" width="2.85546875" customWidth="1"/>
    <col min="11039" max="11039" width="6.28515625" customWidth="1"/>
    <col min="11040" max="11040" width="33.28515625" customWidth="1"/>
    <col min="11041" max="11041" width="8.42578125" customWidth="1"/>
    <col min="11042" max="11042" width="26.42578125" customWidth="1"/>
    <col min="11043" max="11043" width="0.85546875" customWidth="1"/>
    <col min="11044" max="11044" width="6.85546875" customWidth="1"/>
    <col min="11045" max="11045" width="37.140625" customWidth="1"/>
    <col min="11046" max="11046" width="30.85546875" customWidth="1"/>
    <col min="11262" max="11262" width="53" customWidth="1"/>
    <col min="11263" max="11263" width="6.28515625" customWidth="1"/>
    <col min="11264" max="11264" width="27.28515625" customWidth="1"/>
    <col min="11265" max="11265" width="8.42578125" customWidth="1"/>
    <col min="11266" max="11266" width="2.85546875" customWidth="1"/>
    <col min="11267" max="11267" width="6.28515625" customWidth="1"/>
    <col min="11268" max="11268" width="33.28515625" customWidth="1"/>
    <col min="11269" max="11269" width="8.42578125" customWidth="1"/>
    <col min="11270" max="11270" width="2.85546875" customWidth="1"/>
    <col min="11271" max="11271" width="6.42578125" customWidth="1"/>
    <col min="11272" max="11272" width="33.28515625" customWidth="1"/>
    <col min="11273" max="11273" width="8.42578125" customWidth="1"/>
    <col min="11274" max="11274" width="2.85546875" customWidth="1"/>
    <col min="11275" max="11275" width="6.28515625" customWidth="1"/>
    <col min="11276" max="11276" width="33.28515625" customWidth="1"/>
    <col min="11277" max="11277" width="8.42578125" customWidth="1"/>
    <col min="11278" max="11278" width="2.85546875" customWidth="1"/>
    <col min="11279" max="11279" width="6.28515625" customWidth="1"/>
    <col min="11280" max="11280" width="33.28515625" customWidth="1"/>
    <col min="11281" max="11281" width="8.42578125" customWidth="1"/>
    <col min="11282" max="11282" width="2.85546875" customWidth="1"/>
    <col min="11283" max="11283" width="7.7109375" customWidth="1"/>
    <col min="11284" max="11284" width="33.28515625" customWidth="1"/>
    <col min="11285" max="11285" width="8.85546875" customWidth="1"/>
    <col min="11286" max="11286" width="2.85546875" customWidth="1"/>
    <col min="11287" max="11287" width="6.28515625" customWidth="1"/>
    <col min="11288" max="11288" width="33.28515625" customWidth="1"/>
    <col min="11289" max="11289" width="8.42578125" customWidth="1"/>
    <col min="11290" max="11290" width="2.85546875" customWidth="1"/>
    <col min="11291" max="11291" width="6.28515625" customWidth="1"/>
    <col min="11292" max="11292" width="33.28515625" customWidth="1"/>
    <col min="11293" max="11293" width="8.42578125" customWidth="1"/>
    <col min="11294" max="11294" width="2.85546875" customWidth="1"/>
    <col min="11295" max="11295" width="6.28515625" customWidth="1"/>
    <col min="11296" max="11296" width="33.28515625" customWidth="1"/>
    <col min="11297" max="11297" width="8.42578125" customWidth="1"/>
    <col min="11298" max="11298" width="26.42578125" customWidth="1"/>
    <col min="11299" max="11299" width="0.85546875" customWidth="1"/>
    <col min="11300" max="11300" width="6.85546875" customWidth="1"/>
    <col min="11301" max="11301" width="37.140625" customWidth="1"/>
    <col min="11302" max="11302" width="30.85546875" customWidth="1"/>
    <col min="11518" max="11518" width="53" customWidth="1"/>
    <col min="11519" max="11519" width="6.28515625" customWidth="1"/>
    <col min="11520" max="11520" width="27.28515625" customWidth="1"/>
    <col min="11521" max="11521" width="8.42578125" customWidth="1"/>
    <col min="11522" max="11522" width="2.85546875" customWidth="1"/>
    <col min="11523" max="11523" width="6.28515625" customWidth="1"/>
    <col min="11524" max="11524" width="33.28515625" customWidth="1"/>
    <col min="11525" max="11525" width="8.42578125" customWidth="1"/>
    <col min="11526" max="11526" width="2.85546875" customWidth="1"/>
    <col min="11527" max="11527" width="6.42578125" customWidth="1"/>
    <col min="11528" max="11528" width="33.28515625" customWidth="1"/>
    <col min="11529" max="11529" width="8.42578125" customWidth="1"/>
    <col min="11530" max="11530" width="2.85546875" customWidth="1"/>
    <col min="11531" max="11531" width="6.28515625" customWidth="1"/>
    <col min="11532" max="11532" width="33.28515625" customWidth="1"/>
    <col min="11533" max="11533" width="8.42578125" customWidth="1"/>
    <col min="11534" max="11534" width="2.85546875" customWidth="1"/>
    <col min="11535" max="11535" width="6.28515625" customWidth="1"/>
    <col min="11536" max="11536" width="33.28515625" customWidth="1"/>
    <col min="11537" max="11537" width="8.42578125" customWidth="1"/>
    <col min="11538" max="11538" width="2.85546875" customWidth="1"/>
    <col min="11539" max="11539" width="7.7109375" customWidth="1"/>
    <col min="11540" max="11540" width="33.28515625" customWidth="1"/>
    <col min="11541" max="11541" width="8.85546875" customWidth="1"/>
    <col min="11542" max="11542" width="2.85546875" customWidth="1"/>
    <col min="11543" max="11543" width="6.28515625" customWidth="1"/>
    <col min="11544" max="11544" width="33.28515625" customWidth="1"/>
    <col min="11545" max="11545" width="8.42578125" customWidth="1"/>
    <col min="11546" max="11546" width="2.85546875" customWidth="1"/>
    <col min="11547" max="11547" width="6.28515625" customWidth="1"/>
    <col min="11548" max="11548" width="33.28515625" customWidth="1"/>
    <col min="11549" max="11549" width="8.42578125" customWidth="1"/>
    <col min="11550" max="11550" width="2.85546875" customWidth="1"/>
    <col min="11551" max="11551" width="6.28515625" customWidth="1"/>
    <col min="11552" max="11552" width="33.28515625" customWidth="1"/>
    <col min="11553" max="11553" width="8.42578125" customWidth="1"/>
    <col min="11554" max="11554" width="26.42578125" customWidth="1"/>
    <col min="11555" max="11555" width="0.85546875" customWidth="1"/>
    <col min="11556" max="11556" width="6.85546875" customWidth="1"/>
    <col min="11557" max="11557" width="37.140625" customWidth="1"/>
    <col min="11558" max="11558" width="30.85546875" customWidth="1"/>
    <col min="11774" max="11774" width="53" customWidth="1"/>
    <col min="11775" max="11775" width="6.28515625" customWidth="1"/>
    <col min="11776" max="11776" width="27.28515625" customWidth="1"/>
    <col min="11777" max="11777" width="8.42578125" customWidth="1"/>
    <col min="11778" max="11778" width="2.85546875" customWidth="1"/>
    <col min="11779" max="11779" width="6.28515625" customWidth="1"/>
    <col min="11780" max="11780" width="33.28515625" customWidth="1"/>
    <col min="11781" max="11781" width="8.42578125" customWidth="1"/>
    <col min="11782" max="11782" width="2.85546875" customWidth="1"/>
    <col min="11783" max="11783" width="6.42578125" customWidth="1"/>
    <col min="11784" max="11784" width="33.28515625" customWidth="1"/>
    <col min="11785" max="11785" width="8.42578125" customWidth="1"/>
    <col min="11786" max="11786" width="2.85546875" customWidth="1"/>
    <col min="11787" max="11787" width="6.28515625" customWidth="1"/>
    <col min="11788" max="11788" width="33.28515625" customWidth="1"/>
    <col min="11789" max="11789" width="8.42578125" customWidth="1"/>
    <col min="11790" max="11790" width="2.85546875" customWidth="1"/>
    <col min="11791" max="11791" width="6.28515625" customWidth="1"/>
    <col min="11792" max="11792" width="33.28515625" customWidth="1"/>
    <col min="11793" max="11793" width="8.42578125" customWidth="1"/>
    <col min="11794" max="11794" width="2.85546875" customWidth="1"/>
    <col min="11795" max="11795" width="7.7109375" customWidth="1"/>
    <col min="11796" max="11796" width="33.28515625" customWidth="1"/>
    <col min="11797" max="11797" width="8.85546875" customWidth="1"/>
    <col min="11798" max="11798" width="2.85546875" customWidth="1"/>
    <col min="11799" max="11799" width="6.28515625" customWidth="1"/>
    <col min="11800" max="11800" width="33.28515625" customWidth="1"/>
    <col min="11801" max="11801" width="8.42578125" customWidth="1"/>
    <col min="11802" max="11802" width="2.85546875" customWidth="1"/>
    <col min="11803" max="11803" width="6.28515625" customWidth="1"/>
    <col min="11804" max="11804" width="33.28515625" customWidth="1"/>
    <col min="11805" max="11805" width="8.42578125" customWidth="1"/>
    <col min="11806" max="11806" width="2.85546875" customWidth="1"/>
    <col min="11807" max="11807" width="6.28515625" customWidth="1"/>
    <col min="11808" max="11808" width="33.28515625" customWidth="1"/>
    <col min="11809" max="11809" width="8.42578125" customWidth="1"/>
    <col min="11810" max="11810" width="26.42578125" customWidth="1"/>
    <col min="11811" max="11811" width="0.85546875" customWidth="1"/>
    <col min="11812" max="11812" width="6.85546875" customWidth="1"/>
    <col min="11813" max="11813" width="37.140625" customWidth="1"/>
    <col min="11814" max="11814" width="30.85546875" customWidth="1"/>
    <col min="12030" max="12030" width="53" customWidth="1"/>
    <col min="12031" max="12031" width="6.28515625" customWidth="1"/>
    <col min="12032" max="12032" width="27.28515625" customWidth="1"/>
    <col min="12033" max="12033" width="8.42578125" customWidth="1"/>
    <col min="12034" max="12034" width="2.85546875" customWidth="1"/>
    <col min="12035" max="12035" width="6.28515625" customWidth="1"/>
    <col min="12036" max="12036" width="33.28515625" customWidth="1"/>
    <col min="12037" max="12037" width="8.42578125" customWidth="1"/>
    <col min="12038" max="12038" width="2.85546875" customWidth="1"/>
    <col min="12039" max="12039" width="6.42578125" customWidth="1"/>
    <col min="12040" max="12040" width="33.28515625" customWidth="1"/>
    <col min="12041" max="12041" width="8.42578125" customWidth="1"/>
    <col min="12042" max="12042" width="2.85546875" customWidth="1"/>
    <col min="12043" max="12043" width="6.28515625" customWidth="1"/>
    <col min="12044" max="12044" width="33.28515625" customWidth="1"/>
    <col min="12045" max="12045" width="8.42578125" customWidth="1"/>
    <col min="12046" max="12046" width="2.85546875" customWidth="1"/>
    <col min="12047" max="12047" width="6.28515625" customWidth="1"/>
    <col min="12048" max="12048" width="33.28515625" customWidth="1"/>
    <col min="12049" max="12049" width="8.42578125" customWidth="1"/>
    <col min="12050" max="12050" width="2.85546875" customWidth="1"/>
    <col min="12051" max="12051" width="7.7109375" customWidth="1"/>
    <col min="12052" max="12052" width="33.28515625" customWidth="1"/>
    <col min="12053" max="12053" width="8.85546875" customWidth="1"/>
    <col min="12054" max="12054" width="2.85546875" customWidth="1"/>
    <col min="12055" max="12055" width="6.28515625" customWidth="1"/>
    <col min="12056" max="12056" width="33.28515625" customWidth="1"/>
    <col min="12057" max="12057" width="8.42578125" customWidth="1"/>
    <col min="12058" max="12058" width="2.85546875" customWidth="1"/>
    <col min="12059" max="12059" width="6.28515625" customWidth="1"/>
    <col min="12060" max="12060" width="33.28515625" customWidth="1"/>
    <col min="12061" max="12061" width="8.42578125" customWidth="1"/>
    <col min="12062" max="12062" width="2.85546875" customWidth="1"/>
    <col min="12063" max="12063" width="6.28515625" customWidth="1"/>
    <col min="12064" max="12064" width="33.28515625" customWidth="1"/>
    <col min="12065" max="12065" width="8.42578125" customWidth="1"/>
    <col min="12066" max="12066" width="26.42578125" customWidth="1"/>
    <col min="12067" max="12067" width="0.85546875" customWidth="1"/>
    <col min="12068" max="12068" width="6.85546875" customWidth="1"/>
    <col min="12069" max="12069" width="37.140625" customWidth="1"/>
    <col min="12070" max="12070" width="30.85546875" customWidth="1"/>
    <col min="12286" max="12286" width="53" customWidth="1"/>
    <col min="12287" max="12287" width="6.28515625" customWidth="1"/>
    <col min="12288" max="12288" width="27.28515625" customWidth="1"/>
    <col min="12289" max="12289" width="8.42578125" customWidth="1"/>
    <col min="12290" max="12290" width="2.85546875" customWidth="1"/>
    <col min="12291" max="12291" width="6.28515625" customWidth="1"/>
    <col min="12292" max="12292" width="33.28515625" customWidth="1"/>
    <col min="12293" max="12293" width="8.42578125" customWidth="1"/>
    <col min="12294" max="12294" width="2.85546875" customWidth="1"/>
    <col min="12295" max="12295" width="6.42578125" customWidth="1"/>
    <col min="12296" max="12296" width="33.28515625" customWidth="1"/>
    <col min="12297" max="12297" width="8.42578125" customWidth="1"/>
    <col min="12298" max="12298" width="2.85546875" customWidth="1"/>
    <col min="12299" max="12299" width="6.28515625" customWidth="1"/>
    <col min="12300" max="12300" width="33.28515625" customWidth="1"/>
    <col min="12301" max="12301" width="8.42578125" customWidth="1"/>
    <col min="12302" max="12302" width="2.85546875" customWidth="1"/>
    <col min="12303" max="12303" width="6.28515625" customWidth="1"/>
    <col min="12304" max="12304" width="33.28515625" customWidth="1"/>
    <col min="12305" max="12305" width="8.42578125" customWidth="1"/>
    <col min="12306" max="12306" width="2.85546875" customWidth="1"/>
    <col min="12307" max="12307" width="7.7109375" customWidth="1"/>
    <col min="12308" max="12308" width="33.28515625" customWidth="1"/>
    <col min="12309" max="12309" width="8.85546875" customWidth="1"/>
    <col min="12310" max="12310" width="2.85546875" customWidth="1"/>
    <col min="12311" max="12311" width="6.28515625" customWidth="1"/>
    <col min="12312" max="12312" width="33.28515625" customWidth="1"/>
    <col min="12313" max="12313" width="8.42578125" customWidth="1"/>
    <col min="12314" max="12314" width="2.85546875" customWidth="1"/>
    <col min="12315" max="12315" width="6.28515625" customWidth="1"/>
    <col min="12316" max="12316" width="33.28515625" customWidth="1"/>
    <col min="12317" max="12317" width="8.42578125" customWidth="1"/>
    <col min="12318" max="12318" width="2.85546875" customWidth="1"/>
    <col min="12319" max="12319" width="6.28515625" customWidth="1"/>
    <col min="12320" max="12320" width="33.28515625" customWidth="1"/>
    <col min="12321" max="12321" width="8.42578125" customWidth="1"/>
    <col min="12322" max="12322" width="26.42578125" customWidth="1"/>
    <col min="12323" max="12323" width="0.85546875" customWidth="1"/>
    <col min="12324" max="12324" width="6.85546875" customWidth="1"/>
    <col min="12325" max="12325" width="37.140625" customWidth="1"/>
    <col min="12326" max="12326" width="30.85546875" customWidth="1"/>
    <col min="12542" max="12542" width="53" customWidth="1"/>
    <col min="12543" max="12543" width="6.28515625" customWidth="1"/>
    <col min="12544" max="12544" width="27.28515625" customWidth="1"/>
    <col min="12545" max="12545" width="8.42578125" customWidth="1"/>
    <col min="12546" max="12546" width="2.85546875" customWidth="1"/>
    <col min="12547" max="12547" width="6.28515625" customWidth="1"/>
    <col min="12548" max="12548" width="33.28515625" customWidth="1"/>
    <col min="12549" max="12549" width="8.42578125" customWidth="1"/>
    <col min="12550" max="12550" width="2.85546875" customWidth="1"/>
    <col min="12551" max="12551" width="6.42578125" customWidth="1"/>
    <col min="12552" max="12552" width="33.28515625" customWidth="1"/>
    <col min="12553" max="12553" width="8.42578125" customWidth="1"/>
    <col min="12554" max="12554" width="2.85546875" customWidth="1"/>
    <col min="12555" max="12555" width="6.28515625" customWidth="1"/>
    <col min="12556" max="12556" width="33.28515625" customWidth="1"/>
    <col min="12557" max="12557" width="8.42578125" customWidth="1"/>
    <col min="12558" max="12558" width="2.85546875" customWidth="1"/>
    <col min="12559" max="12559" width="6.28515625" customWidth="1"/>
    <col min="12560" max="12560" width="33.28515625" customWidth="1"/>
    <col min="12561" max="12561" width="8.42578125" customWidth="1"/>
    <col min="12562" max="12562" width="2.85546875" customWidth="1"/>
    <col min="12563" max="12563" width="7.7109375" customWidth="1"/>
    <col min="12564" max="12564" width="33.28515625" customWidth="1"/>
    <col min="12565" max="12565" width="8.85546875" customWidth="1"/>
    <col min="12566" max="12566" width="2.85546875" customWidth="1"/>
    <col min="12567" max="12567" width="6.28515625" customWidth="1"/>
    <col min="12568" max="12568" width="33.28515625" customWidth="1"/>
    <col min="12569" max="12569" width="8.42578125" customWidth="1"/>
    <col min="12570" max="12570" width="2.85546875" customWidth="1"/>
    <col min="12571" max="12571" width="6.28515625" customWidth="1"/>
    <col min="12572" max="12572" width="33.28515625" customWidth="1"/>
    <col min="12573" max="12573" width="8.42578125" customWidth="1"/>
    <col min="12574" max="12574" width="2.85546875" customWidth="1"/>
    <col min="12575" max="12575" width="6.28515625" customWidth="1"/>
    <col min="12576" max="12576" width="33.28515625" customWidth="1"/>
    <col min="12577" max="12577" width="8.42578125" customWidth="1"/>
    <col min="12578" max="12578" width="26.42578125" customWidth="1"/>
    <col min="12579" max="12579" width="0.85546875" customWidth="1"/>
    <col min="12580" max="12580" width="6.85546875" customWidth="1"/>
    <col min="12581" max="12581" width="37.140625" customWidth="1"/>
    <col min="12582" max="12582" width="30.85546875" customWidth="1"/>
    <col min="12798" max="12798" width="53" customWidth="1"/>
    <col min="12799" max="12799" width="6.28515625" customWidth="1"/>
    <col min="12800" max="12800" width="27.28515625" customWidth="1"/>
    <col min="12801" max="12801" width="8.42578125" customWidth="1"/>
    <col min="12802" max="12802" width="2.85546875" customWidth="1"/>
    <col min="12803" max="12803" width="6.28515625" customWidth="1"/>
    <col min="12804" max="12804" width="33.28515625" customWidth="1"/>
    <col min="12805" max="12805" width="8.42578125" customWidth="1"/>
    <col min="12806" max="12806" width="2.85546875" customWidth="1"/>
    <col min="12807" max="12807" width="6.42578125" customWidth="1"/>
    <col min="12808" max="12808" width="33.28515625" customWidth="1"/>
    <col min="12809" max="12809" width="8.42578125" customWidth="1"/>
    <col min="12810" max="12810" width="2.85546875" customWidth="1"/>
    <col min="12811" max="12811" width="6.28515625" customWidth="1"/>
    <col min="12812" max="12812" width="33.28515625" customWidth="1"/>
    <col min="12813" max="12813" width="8.42578125" customWidth="1"/>
    <col min="12814" max="12814" width="2.85546875" customWidth="1"/>
    <col min="12815" max="12815" width="6.28515625" customWidth="1"/>
    <col min="12816" max="12816" width="33.28515625" customWidth="1"/>
    <col min="12817" max="12817" width="8.42578125" customWidth="1"/>
    <col min="12818" max="12818" width="2.85546875" customWidth="1"/>
    <col min="12819" max="12819" width="7.7109375" customWidth="1"/>
    <col min="12820" max="12820" width="33.28515625" customWidth="1"/>
    <col min="12821" max="12821" width="8.85546875" customWidth="1"/>
    <col min="12822" max="12822" width="2.85546875" customWidth="1"/>
    <col min="12823" max="12823" width="6.28515625" customWidth="1"/>
    <col min="12824" max="12824" width="33.28515625" customWidth="1"/>
    <col min="12825" max="12825" width="8.42578125" customWidth="1"/>
    <col min="12826" max="12826" width="2.85546875" customWidth="1"/>
    <col min="12827" max="12827" width="6.28515625" customWidth="1"/>
    <col min="12828" max="12828" width="33.28515625" customWidth="1"/>
    <col min="12829" max="12829" width="8.42578125" customWidth="1"/>
    <col min="12830" max="12830" width="2.85546875" customWidth="1"/>
    <col min="12831" max="12831" width="6.28515625" customWidth="1"/>
    <col min="12832" max="12832" width="33.28515625" customWidth="1"/>
    <col min="12833" max="12833" width="8.42578125" customWidth="1"/>
    <col min="12834" max="12834" width="26.42578125" customWidth="1"/>
    <col min="12835" max="12835" width="0.85546875" customWidth="1"/>
    <col min="12836" max="12836" width="6.85546875" customWidth="1"/>
    <col min="12837" max="12837" width="37.140625" customWidth="1"/>
    <col min="12838" max="12838" width="30.85546875" customWidth="1"/>
    <col min="13054" max="13054" width="53" customWidth="1"/>
    <col min="13055" max="13055" width="6.28515625" customWidth="1"/>
    <col min="13056" max="13056" width="27.28515625" customWidth="1"/>
    <col min="13057" max="13057" width="8.42578125" customWidth="1"/>
    <col min="13058" max="13058" width="2.85546875" customWidth="1"/>
    <col min="13059" max="13059" width="6.28515625" customWidth="1"/>
    <col min="13060" max="13060" width="33.28515625" customWidth="1"/>
    <col min="13061" max="13061" width="8.42578125" customWidth="1"/>
    <col min="13062" max="13062" width="2.85546875" customWidth="1"/>
    <col min="13063" max="13063" width="6.42578125" customWidth="1"/>
    <col min="13064" max="13064" width="33.28515625" customWidth="1"/>
    <col min="13065" max="13065" width="8.42578125" customWidth="1"/>
    <col min="13066" max="13066" width="2.85546875" customWidth="1"/>
    <col min="13067" max="13067" width="6.28515625" customWidth="1"/>
    <col min="13068" max="13068" width="33.28515625" customWidth="1"/>
    <col min="13069" max="13069" width="8.42578125" customWidth="1"/>
    <col min="13070" max="13070" width="2.85546875" customWidth="1"/>
    <col min="13071" max="13071" width="6.28515625" customWidth="1"/>
    <col min="13072" max="13072" width="33.28515625" customWidth="1"/>
    <col min="13073" max="13073" width="8.42578125" customWidth="1"/>
    <col min="13074" max="13074" width="2.85546875" customWidth="1"/>
    <col min="13075" max="13075" width="7.7109375" customWidth="1"/>
    <col min="13076" max="13076" width="33.28515625" customWidth="1"/>
    <col min="13077" max="13077" width="8.85546875" customWidth="1"/>
    <col min="13078" max="13078" width="2.85546875" customWidth="1"/>
    <col min="13079" max="13079" width="6.28515625" customWidth="1"/>
    <col min="13080" max="13080" width="33.28515625" customWidth="1"/>
    <col min="13081" max="13081" width="8.42578125" customWidth="1"/>
    <col min="13082" max="13082" width="2.85546875" customWidth="1"/>
    <col min="13083" max="13083" width="6.28515625" customWidth="1"/>
    <col min="13084" max="13084" width="33.28515625" customWidth="1"/>
    <col min="13085" max="13085" width="8.42578125" customWidth="1"/>
    <col min="13086" max="13086" width="2.85546875" customWidth="1"/>
    <col min="13087" max="13087" width="6.28515625" customWidth="1"/>
    <col min="13088" max="13088" width="33.28515625" customWidth="1"/>
    <col min="13089" max="13089" width="8.42578125" customWidth="1"/>
    <col min="13090" max="13090" width="26.42578125" customWidth="1"/>
    <col min="13091" max="13091" width="0.85546875" customWidth="1"/>
    <col min="13092" max="13092" width="6.85546875" customWidth="1"/>
    <col min="13093" max="13093" width="37.140625" customWidth="1"/>
    <col min="13094" max="13094" width="30.85546875" customWidth="1"/>
    <col min="13310" max="13310" width="53" customWidth="1"/>
    <col min="13311" max="13311" width="6.28515625" customWidth="1"/>
    <col min="13312" max="13312" width="27.28515625" customWidth="1"/>
    <col min="13313" max="13313" width="8.42578125" customWidth="1"/>
    <col min="13314" max="13314" width="2.85546875" customWidth="1"/>
    <col min="13315" max="13315" width="6.28515625" customWidth="1"/>
    <col min="13316" max="13316" width="33.28515625" customWidth="1"/>
    <col min="13317" max="13317" width="8.42578125" customWidth="1"/>
    <col min="13318" max="13318" width="2.85546875" customWidth="1"/>
    <col min="13319" max="13319" width="6.42578125" customWidth="1"/>
    <col min="13320" max="13320" width="33.28515625" customWidth="1"/>
    <col min="13321" max="13321" width="8.42578125" customWidth="1"/>
    <col min="13322" max="13322" width="2.85546875" customWidth="1"/>
    <col min="13323" max="13323" width="6.28515625" customWidth="1"/>
    <col min="13324" max="13324" width="33.28515625" customWidth="1"/>
    <col min="13325" max="13325" width="8.42578125" customWidth="1"/>
    <col min="13326" max="13326" width="2.85546875" customWidth="1"/>
    <col min="13327" max="13327" width="6.28515625" customWidth="1"/>
    <col min="13328" max="13328" width="33.28515625" customWidth="1"/>
    <col min="13329" max="13329" width="8.42578125" customWidth="1"/>
    <col min="13330" max="13330" width="2.85546875" customWidth="1"/>
    <col min="13331" max="13331" width="7.7109375" customWidth="1"/>
    <col min="13332" max="13332" width="33.28515625" customWidth="1"/>
    <col min="13333" max="13333" width="8.85546875" customWidth="1"/>
    <col min="13334" max="13334" width="2.85546875" customWidth="1"/>
    <col min="13335" max="13335" width="6.28515625" customWidth="1"/>
    <col min="13336" max="13336" width="33.28515625" customWidth="1"/>
    <col min="13337" max="13337" width="8.42578125" customWidth="1"/>
    <col min="13338" max="13338" width="2.85546875" customWidth="1"/>
    <col min="13339" max="13339" width="6.28515625" customWidth="1"/>
    <col min="13340" max="13340" width="33.28515625" customWidth="1"/>
    <col min="13341" max="13341" width="8.42578125" customWidth="1"/>
    <col min="13342" max="13342" width="2.85546875" customWidth="1"/>
    <col min="13343" max="13343" width="6.28515625" customWidth="1"/>
    <col min="13344" max="13344" width="33.28515625" customWidth="1"/>
    <col min="13345" max="13345" width="8.42578125" customWidth="1"/>
    <col min="13346" max="13346" width="26.42578125" customWidth="1"/>
    <col min="13347" max="13347" width="0.85546875" customWidth="1"/>
    <col min="13348" max="13348" width="6.85546875" customWidth="1"/>
    <col min="13349" max="13349" width="37.140625" customWidth="1"/>
    <col min="13350" max="13350" width="30.85546875" customWidth="1"/>
    <col min="13566" max="13566" width="53" customWidth="1"/>
    <col min="13567" max="13567" width="6.28515625" customWidth="1"/>
    <col min="13568" max="13568" width="27.28515625" customWidth="1"/>
    <col min="13569" max="13569" width="8.42578125" customWidth="1"/>
    <col min="13570" max="13570" width="2.85546875" customWidth="1"/>
    <col min="13571" max="13571" width="6.28515625" customWidth="1"/>
    <col min="13572" max="13572" width="33.28515625" customWidth="1"/>
    <col min="13573" max="13573" width="8.42578125" customWidth="1"/>
    <col min="13574" max="13574" width="2.85546875" customWidth="1"/>
    <col min="13575" max="13575" width="6.42578125" customWidth="1"/>
    <col min="13576" max="13576" width="33.28515625" customWidth="1"/>
    <col min="13577" max="13577" width="8.42578125" customWidth="1"/>
    <col min="13578" max="13578" width="2.85546875" customWidth="1"/>
    <col min="13579" max="13579" width="6.28515625" customWidth="1"/>
    <col min="13580" max="13580" width="33.28515625" customWidth="1"/>
    <col min="13581" max="13581" width="8.42578125" customWidth="1"/>
    <col min="13582" max="13582" width="2.85546875" customWidth="1"/>
    <col min="13583" max="13583" width="6.28515625" customWidth="1"/>
    <col min="13584" max="13584" width="33.28515625" customWidth="1"/>
    <col min="13585" max="13585" width="8.42578125" customWidth="1"/>
    <col min="13586" max="13586" width="2.85546875" customWidth="1"/>
    <col min="13587" max="13587" width="7.7109375" customWidth="1"/>
    <col min="13588" max="13588" width="33.28515625" customWidth="1"/>
    <col min="13589" max="13589" width="8.85546875" customWidth="1"/>
    <col min="13590" max="13590" width="2.85546875" customWidth="1"/>
    <col min="13591" max="13591" width="6.28515625" customWidth="1"/>
    <col min="13592" max="13592" width="33.28515625" customWidth="1"/>
    <col min="13593" max="13593" width="8.42578125" customWidth="1"/>
    <col min="13594" max="13594" width="2.85546875" customWidth="1"/>
    <col min="13595" max="13595" width="6.28515625" customWidth="1"/>
    <col min="13596" max="13596" width="33.28515625" customWidth="1"/>
    <col min="13597" max="13597" width="8.42578125" customWidth="1"/>
    <col min="13598" max="13598" width="2.85546875" customWidth="1"/>
    <col min="13599" max="13599" width="6.28515625" customWidth="1"/>
    <col min="13600" max="13600" width="33.28515625" customWidth="1"/>
    <col min="13601" max="13601" width="8.42578125" customWidth="1"/>
    <col min="13602" max="13602" width="26.42578125" customWidth="1"/>
    <col min="13603" max="13603" width="0.85546875" customWidth="1"/>
    <col min="13604" max="13604" width="6.85546875" customWidth="1"/>
    <col min="13605" max="13605" width="37.140625" customWidth="1"/>
    <col min="13606" max="13606" width="30.85546875" customWidth="1"/>
    <col min="13822" max="13822" width="53" customWidth="1"/>
    <col min="13823" max="13823" width="6.28515625" customWidth="1"/>
    <col min="13824" max="13824" width="27.28515625" customWidth="1"/>
    <col min="13825" max="13825" width="8.42578125" customWidth="1"/>
    <col min="13826" max="13826" width="2.85546875" customWidth="1"/>
    <col min="13827" max="13827" width="6.28515625" customWidth="1"/>
    <col min="13828" max="13828" width="33.28515625" customWidth="1"/>
    <col min="13829" max="13829" width="8.42578125" customWidth="1"/>
    <col min="13830" max="13830" width="2.85546875" customWidth="1"/>
    <col min="13831" max="13831" width="6.42578125" customWidth="1"/>
    <col min="13832" max="13832" width="33.28515625" customWidth="1"/>
    <col min="13833" max="13833" width="8.42578125" customWidth="1"/>
    <col min="13834" max="13834" width="2.85546875" customWidth="1"/>
    <col min="13835" max="13835" width="6.28515625" customWidth="1"/>
    <col min="13836" max="13836" width="33.28515625" customWidth="1"/>
    <col min="13837" max="13837" width="8.42578125" customWidth="1"/>
    <col min="13838" max="13838" width="2.85546875" customWidth="1"/>
    <col min="13839" max="13839" width="6.28515625" customWidth="1"/>
    <col min="13840" max="13840" width="33.28515625" customWidth="1"/>
    <col min="13841" max="13841" width="8.42578125" customWidth="1"/>
    <col min="13842" max="13842" width="2.85546875" customWidth="1"/>
    <col min="13843" max="13843" width="7.7109375" customWidth="1"/>
    <col min="13844" max="13844" width="33.28515625" customWidth="1"/>
    <col min="13845" max="13845" width="8.85546875" customWidth="1"/>
    <col min="13846" max="13846" width="2.85546875" customWidth="1"/>
    <col min="13847" max="13847" width="6.28515625" customWidth="1"/>
    <col min="13848" max="13848" width="33.28515625" customWidth="1"/>
    <col min="13849" max="13849" width="8.42578125" customWidth="1"/>
    <col min="13850" max="13850" width="2.85546875" customWidth="1"/>
    <col min="13851" max="13851" width="6.28515625" customWidth="1"/>
    <col min="13852" max="13852" width="33.28515625" customWidth="1"/>
    <col min="13853" max="13853" width="8.42578125" customWidth="1"/>
    <col min="13854" max="13854" width="2.85546875" customWidth="1"/>
    <col min="13855" max="13855" width="6.28515625" customWidth="1"/>
    <col min="13856" max="13856" width="33.28515625" customWidth="1"/>
    <col min="13857" max="13857" width="8.42578125" customWidth="1"/>
    <col min="13858" max="13858" width="26.42578125" customWidth="1"/>
    <col min="13859" max="13859" width="0.85546875" customWidth="1"/>
    <col min="13860" max="13860" width="6.85546875" customWidth="1"/>
    <col min="13861" max="13861" width="37.140625" customWidth="1"/>
    <col min="13862" max="13862" width="30.85546875" customWidth="1"/>
    <col min="14078" max="14078" width="53" customWidth="1"/>
    <col min="14079" max="14079" width="6.28515625" customWidth="1"/>
    <col min="14080" max="14080" width="27.28515625" customWidth="1"/>
    <col min="14081" max="14081" width="8.42578125" customWidth="1"/>
    <col min="14082" max="14082" width="2.85546875" customWidth="1"/>
    <col min="14083" max="14083" width="6.28515625" customWidth="1"/>
    <col min="14084" max="14084" width="33.28515625" customWidth="1"/>
    <col min="14085" max="14085" width="8.42578125" customWidth="1"/>
    <col min="14086" max="14086" width="2.85546875" customWidth="1"/>
    <col min="14087" max="14087" width="6.42578125" customWidth="1"/>
    <col min="14088" max="14088" width="33.28515625" customWidth="1"/>
    <col min="14089" max="14089" width="8.42578125" customWidth="1"/>
    <col min="14090" max="14090" width="2.85546875" customWidth="1"/>
    <col min="14091" max="14091" width="6.28515625" customWidth="1"/>
    <col min="14092" max="14092" width="33.28515625" customWidth="1"/>
    <col min="14093" max="14093" width="8.42578125" customWidth="1"/>
    <col min="14094" max="14094" width="2.85546875" customWidth="1"/>
    <col min="14095" max="14095" width="6.28515625" customWidth="1"/>
    <col min="14096" max="14096" width="33.28515625" customWidth="1"/>
    <col min="14097" max="14097" width="8.42578125" customWidth="1"/>
    <col min="14098" max="14098" width="2.85546875" customWidth="1"/>
    <col min="14099" max="14099" width="7.7109375" customWidth="1"/>
    <col min="14100" max="14100" width="33.28515625" customWidth="1"/>
    <col min="14101" max="14101" width="8.85546875" customWidth="1"/>
    <col min="14102" max="14102" width="2.85546875" customWidth="1"/>
    <col min="14103" max="14103" width="6.28515625" customWidth="1"/>
    <col min="14104" max="14104" width="33.28515625" customWidth="1"/>
    <col min="14105" max="14105" width="8.42578125" customWidth="1"/>
    <col min="14106" max="14106" width="2.85546875" customWidth="1"/>
    <col min="14107" max="14107" width="6.28515625" customWidth="1"/>
    <col min="14108" max="14108" width="33.28515625" customWidth="1"/>
    <col min="14109" max="14109" width="8.42578125" customWidth="1"/>
    <col min="14110" max="14110" width="2.85546875" customWidth="1"/>
    <col min="14111" max="14111" width="6.28515625" customWidth="1"/>
    <col min="14112" max="14112" width="33.28515625" customWidth="1"/>
    <col min="14113" max="14113" width="8.42578125" customWidth="1"/>
    <col min="14114" max="14114" width="26.42578125" customWidth="1"/>
    <col min="14115" max="14115" width="0.85546875" customWidth="1"/>
    <col min="14116" max="14116" width="6.85546875" customWidth="1"/>
    <col min="14117" max="14117" width="37.140625" customWidth="1"/>
    <col min="14118" max="14118" width="30.85546875" customWidth="1"/>
    <col min="14334" max="14334" width="53" customWidth="1"/>
    <col min="14335" max="14335" width="6.28515625" customWidth="1"/>
    <col min="14336" max="14336" width="27.28515625" customWidth="1"/>
    <col min="14337" max="14337" width="8.42578125" customWidth="1"/>
    <col min="14338" max="14338" width="2.85546875" customWidth="1"/>
    <col min="14339" max="14339" width="6.28515625" customWidth="1"/>
    <col min="14340" max="14340" width="33.28515625" customWidth="1"/>
    <col min="14341" max="14341" width="8.42578125" customWidth="1"/>
    <col min="14342" max="14342" width="2.85546875" customWidth="1"/>
    <col min="14343" max="14343" width="6.42578125" customWidth="1"/>
    <col min="14344" max="14344" width="33.28515625" customWidth="1"/>
    <col min="14345" max="14345" width="8.42578125" customWidth="1"/>
    <col min="14346" max="14346" width="2.85546875" customWidth="1"/>
    <col min="14347" max="14347" width="6.28515625" customWidth="1"/>
    <col min="14348" max="14348" width="33.28515625" customWidth="1"/>
    <col min="14349" max="14349" width="8.42578125" customWidth="1"/>
    <col min="14350" max="14350" width="2.85546875" customWidth="1"/>
    <col min="14351" max="14351" width="6.28515625" customWidth="1"/>
    <col min="14352" max="14352" width="33.28515625" customWidth="1"/>
    <col min="14353" max="14353" width="8.42578125" customWidth="1"/>
    <col min="14354" max="14354" width="2.85546875" customWidth="1"/>
    <col min="14355" max="14355" width="7.7109375" customWidth="1"/>
    <col min="14356" max="14356" width="33.28515625" customWidth="1"/>
    <col min="14357" max="14357" width="8.85546875" customWidth="1"/>
    <col min="14358" max="14358" width="2.85546875" customWidth="1"/>
    <col min="14359" max="14359" width="6.28515625" customWidth="1"/>
    <col min="14360" max="14360" width="33.28515625" customWidth="1"/>
    <col min="14361" max="14361" width="8.42578125" customWidth="1"/>
    <col min="14362" max="14362" width="2.85546875" customWidth="1"/>
    <col min="14363" max="14363" width="6.28515625" customWidth="1"/>
    <col min="14364" max="14364" width="33.28515625" customWidth="1"/>
    <col min="14365" max="14365" width="8.42578125" customWidth="1"/>
    <col min="14366" max="14366" width="2.85546875" customWidth="1"/>
    <col min="14367" max="14367" width="6.28515625" customWidth="1"/>
    <col min="14368" max="14368" width="33.28515625" customWidth="1"/>
    <col min="14369" max="14369" width="8.42578125" customWidth="1"/>
    <col min="14370" max="14370" width="26.42578125" customWidth="1"/>
    <col min="14371" max="14371" width="0.85546875" customWidth="1"/>
    <col min="14372" max="14372" width="6.85546875" customWidth="1"/>
    <col min="14373" max="14373" width="37.140625" customWidth="1"/>
    <col min="14374" max="14374" width="30.85546875" customWidth="1"/>
    <col min="14590" max="14590" width="53" customWidth="1"/>
    <col min="14591" max="14591" width="6.28515625" customWidth="1"/>
    <col min="14592" max="14592" width="27.28515625" customWidth="1"/>
    <col min="14593" max="14593" width="8.42578125" customWidth="1"/>
    <col min="14594" max="14594" width="2.85546875" customWidth="1"/>
    <col min="14595" max="14595" width="6.28515625" customWidth="1"/>
    <col min="14596" max="14596" width="33.28515625" customWidth="1"/>
    <col min="14597" max="14597" width="8.42578125" customWidth="1"/>
    <col min="14598" max="14598" width="2.85546875" customWidth="1"/>
    <col min="14599" max="14599" width="6.42578125" customWidth="1"/>
    <col min="14600" max="14600" width="33.28515625" customWidth="1"/>
    <col min="14601" max="14601" width="8.42578125" customWidth="1"/>
    <col min="14602" max="14602" width="2.85546875" customWidth="1"/>
    <col min="14603" max="14603" width="6.28515625" customWidth="1"/>
    <col min="14604" max="14604" width="33.28515625" customWidth="1"/>
    <col min="14605" max="14605" width="8.42578125" customWidth="1"/>
    <col min="14606" max="14606" width="2.85546875" customWidth="1"/>
    <col min="14607" max="14607" width="6.28515625" customWidth="1"/>
    <col min="14608" max="14608" width="33.28515625" customWidth="1"/>
    <col min="14609" max="14609" width="8.42578125" customWidth="1"/>
    <col min="14610" max="14610" width="2.85546875" customWidth="1"/>
    <col min="14611" max="14611" width="7.7109375" customWidth="1"/>
    <col min="14612" max="14612" width="33.28515625" customWidth="1"/>
    <col min="14613" max="14613" width="8.85546875" customWidth="1"/>
    <col min="14614" max="14614" width="2.85546875" customWidth="1"/>
    <col min="14615" max="14615" width="6.28515625" customWidth="1"/>
    <col min="14616" max="14616" width="33.28515625" customWidth="1"/>
    <col min="14617" max="14617" width="8.42578125" customWidth="1"/>
    <col min="14618" max="14618" width="2.85546875" customWidth="1"/>
    <col min="14619" max="14619" width="6.28515625" customWidth="1"/>
    <col min="14620" max="14620" width="33.28515625" customWidth="1"/>
    <col min="14621" max="14621" width="8.42578125" customWidth="1"/>
    <col min="14622" max="14622" width="2.85546875" customWidth="1"/>
    <col min="14623" max="14623" width="6.28515625" customWidth="1"/>
    <col min="14624" max="14624" width="33.28515625" customWidth="1"/>
    <col min="14625" max="14625" width="8.42578125" customWidth="1"/>
    <col min="14626" max="14626" width="26.42578125" customWidth="1"/>
    <col min="14627" max="14627" width="0.85546875" customWidth="1"/>
    <col min="14628" max="14628" width="6.85546875" customWidth="1"/>
    <col min="14629" max="14629" width="37.140625" customWidth="1"/>
    <col min="14630" max="14630" width="30.85546875" customWidth="1"/>
    <col min="14846" max="14846" width="53" customWidth="1"/>
    <col min="14847" max="14847" width="6.28515625" customWidth="1"/>
    <col min="14848" max="14848" width="27.28515625" customWidth="1"/>
    <col min="14849" max="14849" width="8.42578125" customWidth="1"/>
    <col min="14850" max="14850" width="2.85546875" customWidth="1"/>
    <col min="14851" max="14851" width="6.28515625" customWidth="1"/>
    <col min="14852" max="14852" width="33.28515625" customWidth="1"/>
    <col min="14853" max="14853" width="8.42578125" customWidth="1"/>
    <col min="14854" max="14854" width="2.85546875" customWidth="1"/>
    <col min="14855" max="14855" width="6.42578125" customWidth="1"/>
    <col min="14856" max="14856" width="33.28515625" customWidth="1"/>
    <col min="14857" max="14857" width="8.42578125" customWidth="1"/>
    <col min="14858" max="14858" width="2.85546875" customWidth="1"/>
    <col min="14859" max="14859" width="6.28515625" customWidth="1"/>
    <col min="14860" max="14860" width="33.28515625" customWidth="1"/>
    <col min="14861" max="14861" width="8.42578125" customWidth="1"/>
    <col min="14862" max="14862" width="2.85546875" customWidth="1"/>
    <col min="14863" max="14863" width="6.28515625" customWidth="1"/>
    <col min="14864" max="14864" width="33.28515625" customWidth="1"/>
    <col min="14865" max="14865" width="8.42578125" customWidth="1"/>
    <col min="14866" max="14866" width="2.85546875" customWidth="1"/>
    <col min="14867" max="14867" width="7.7109375" customWidth="1"/>
    <col min="14868" max="14868" width="33.28515625" customWidth="1"/>
    <col min="14869" max="14869" width="8.85546875" customWidth="1"/>
    <col min="14870" max="14870" width="2.85546875" customWidth="1"/>
    <col min="14871" max="14871" width="6.28515625" customWidth="1"/>
    <col min="14872" max="14872" width="33.28515625" customWidth="1"/>
    <col min="14873" max="14873" width="8.42578125" customWidth="1"/>
    <col min="14874" max="14874" width="2.85546875" customWidth="1"/>
    <col min="14875" max="14875" width="6.28515625" customWidth="1"/>
    <col min="14876" max="14876" width="33.28515625" customWidth="1"/>
    <col min="14877" max="14877" width="8.42578125" customWidth="1"/>
    <col min="14878" max="14878" width="2.85546875" customWidth="1"/>
    <col min="14879" max="14879" width="6.28515625" customWidth="1"/>
    <col min="14880" max="14880" width="33.28515625" customWidth="1"/>
    <col min="14881" max="14881" width="8.42578125" customWidth="1"/>
    <col min="14882" max="14882" width="26.42578125" customWidth="1"/>
    <col min="14883" max="14883" width="0.85546875" customWidth="1"/>
    <col min="14884" max="14884" width="6.85546875" customWidth="1"/>
    <col min="14885" max="14885" width="37.140625" customWidth="1"/>
    <col min="14886" max="14886" width="30.85546875" customWidth="1"/>
    <col min="15102" max="15102" width="53" customWidth="1"/>
    <col min="15103" max="15103" width="6.28515625" customWidth="1"/>
    <col min="15104" max="15104" width="27.28515625" customWidth="1"/>
    <col min="15105" max="15105" width="8.42578125" customWidth="1"/>
    <col min="15106" max="15106" width="2.85546875" customWidth="1"/>
    <col min="15107" max="15107" width="6.28515625" customWidth="1"/>
    <col min="15108" max="15108" width="33.28515625" customWidth="1"/>
    <col min="15109" max="15109" width="8.42578125" customWidth="1"/>
    <col min="15110" max="15110" width="2.85546875" customWidth="1"/>
    <col min="15111" max="15111" width="6.42578125" customWidth="1"/>
    <col min="15112" max="15112" width="33.28515625" customWidth="1"/>
    <col min="15113" max="15113" width="8.42578125" customWidth="1"/>
    <col min="15114" max="15114" width="2.85546875" customWidth="1"/>
    <col min="15115" max="15115" width="6.28515625" customWidth="1"/>
    <col min="15116" max="15116" width="33.28515625" customWidth="1"/>
    <col min="15117" max="15117" width="8.42578125" customWidth="1"/>
    <col min="15118" max="15118" width="2.85546875" customWidth="1"/>
    <col min="15119" max="15119" width="6.28515625" customWidth="1"/>
    <col min="15120" max="15120" width="33.28515625" customWidth="1"/>
    <col min="15121" max="15121" width="8.42578125" customWidth="1"/>
    <col min="15122" max="15122" width="2.85546875" customWidth="1"/>
    <col min="15123" max="15123" width="7.7109375" customWidth="1"/>
    <col min="15124" max="15124" width="33.28515625" customWidth="1"/>
    <col min="15125" max="15125" width="8.85546875" customWidth="1"/>
    <col min="15126" max="15126" width="2.85546875" customWidth="1"/>
    <col min="15127" max="15127" width="6.28515625" customWidth="1"/>
    <col min="15128" max="15128" width="33.28515625" customWidth="1"/>
    <col min="15129" max="15129" width="8.42578125" customWidth="1"/>
    <col min="15130" max="15130" width="2.85546875" customWidth="1"/>
    <col min="15131" max="15131" width="6.28515625" customWidth="1"/>
    <col min="15132" max="15132" width="33.28515625" customWidth="1"/>
    <col min="15133" max="15133" width="8.42578125" customWidth="1"/>
    <col min="15134" max="15134" width="2.85546875" customWidth="1"/>
    <col min="15135" max="15135" width="6.28515625" customWidth="1"/>
    <col min="15136" max="15136" width="33.28515625" customWidth="1"/>
    <col min="15137" max="15137" width="8.42578125" customWidth="1"/>
    <col min="15138" max="15138" width="26.42578125" customWidth="1"/>
    <col min="15139" max="15139" width="0.85546875" customWidth="1"/>
    <col min="15140" max="15140" width="6.85546875" customWidth="1"/>
    <col min="15141" max="15141" width="37.140625" customWidth="1"/>
    <col min="15142" max="15142" width="30.85546875" customWidth="1"/>
    <col min="15358" max="15358" width="53" customWidth="1"/>
    <col min="15359" max="15359" width="6.28515625" customWidth="1"/>
    <col min="15360" max="15360" width="27.28515625" customWidth="1"/>
    <col min="15361" max="15361" width="8.42578125" customWidth="1"/>
    <col min="15362" max="15362" width="2.85546875" customWidth="1"/>
    <col min="15363" max="15363" width="6.28515625" customWidth="1"/>
    <col min="15364" max="15364" width="33.28515625" customWidth="1"/>
    <col min="15365" max="15365" width="8.42578125" customWidth="1"/>
    <col min="15366" max="15366" width="2.85546875" customWidth="1"/>
    <col min="15367" max="15367" width="6.42578125" customWidth="1"/>
    <col min="15368" max="15368" width="33.28515625" customWidth="1"/>
    <col min="15369" max="15369" width="8.42578125" customWidth="1"/>
    <col min="15370" max="15370" width="2.85546875" customWidth="1"/>
    <col min="15371" max="15371" width="6.28515625" customWidth="1"/>
    <col min="15372" max="15372" width="33.28515625" customWidth="1"/>
    <col min="15373" max="15373" width="8.42578125" customWidth="1"/>
    <col min="15374" max="15374" width="2.85546875" customWidth="1"/>
    <col min="15375" max="15375" width="6.28515625" customWidth="1"/>
    <col min="15376" max="15376" width="33.28515625" customWidth="1"/>
    <col min="15377" max="15377" width="8.42578125" customWidth="1"/>
    <col min="15378" max="15378" width="2.85546875" customWidth="1"/>
    <col min="15379" max="15379" width="7.7109375" customWidth="1"/>
    <col min="15380" max="15380" width="33.28515625" customWidth="1"/>
    <col min="15381" max="15381" width="8.85546875" customWidth="1"/>
    <col min="15382" max="15382" width="2.85546875" customWidth="1"/>
    <col min="15383" max="15383" width="6.28515625" customWidth="1"/>
    <col min="15384" max="15384" width="33.28515625" customWidth="1"/>
    <col min="15385" max="15385" width="8.42578125" customWidth="1"/>
    <col min="15386" max="15386" width="2.85546875" customWidth="1"/>
    <col min="15387" max="15387" width="6.28515625" customWidth="1"/>
    <col min="15388" max="15388" width="33.28515625" customWidth="1"/>
    <col min="15389" max="15389" width="8.42578125" customWidth="1"/>
    <col min="15390" max="15390" width="2.85546875" customWidth="1"/>
    <col min="15391" max="15391" width="6.28515625" customWidth="1"/>
    <col min="15392" max="15392" width="33.28515625" customWidth="1"/>
    <col min="15393" max="15393" width="8.42578125" customWidth="1"/>
    <col min="15394" max="15394" width="26.42578125" customWidth="1"/>
    <col min="15395" max="15395" width="0.85546875" customWidth="1"/>
    <col min="15396" max="15396" width="6.85546875" customWidth="1"/>
    <col min="15397" max="15397" width="37.140625" customWidth="1"/>
    <col min="15398" max="15398" width="30.85546875" customWidth="1"/>
    <col min="15614" max="15614" width="53" customWidth="1"/>
    <col min="15615" max="15615" width="6.28515625" customWidth="1"/>
    <col min="15616" max="15616" width="27.28515625" customWidth="1"/>
    <col min="15617" max="15617" width="8.42578125" customWidth="1"/>
    <col min="15618" max="15618" width="2.85546875" customWidth="1"/>
    <col min="15619" max="15619" width="6.28515625" customWidth="1"/>
    <col min="15620" max="15620" width="33.28515625" customWidth="1"/>
    <col min="15621" max="15621" width="8.42578125" customWidth="1"/>
    <col min="15622" max="15622" width="2.85546875" customWidth="1"/>
    <col min="15623" max="15623" width="6.42578125" customWidth="1"/>
    <col min="15624" max="15624" width="33.28515625" customWidth="1"/>
    <col min="15625" max="15625" width="8.42578125" customWidth="1"/>
    <col min="15626" max="15626" width="2.85546875" customWidth="1"/>
    <col min="15627" max="15627" width="6.28515625" customWidth="1"/>
    <col min="15628" max="15628" width="33.28515625" customWidth="1"/>
    <col min="15629" max="15629" width="8.42578125" customWidth="1"/>
    <col min="15630" max="15630" width="2.85546875" customWidth="1"/>
    <col min="15631" max="15631" width="6.28515625" customWidth="1"/>
    <col min="15632" max="15632" width="33.28515625" customWidth="1"/>
    <col min="15633" max="15633" width="8.42578125" customWidth="1"/>
    <col min="15634" max="15634" width="2.85546875" customWidth="1"/>
    <col min="15635" max="15635" width="7.7109375" customWidth="1"/>
    <col min="15636" max="15636" width="33.28515625" customWidth="1"/>
    <col min="15637" max="15637" width="8.85546875" customWidth="1"/>
    <col min="15638" max="15638" width="2.85546875" customWidth="1"/>
    <col min="15639" max="15639" width="6.28515625" customWidth="1"/>
    <col min="15640" max="15640" width="33.28515625" customWidth="1"/>
    <col min="15641" max="15641" width="8.42578125" customWidth="1"/>
    <col min="15642" max="15642" width="2.85546875" customWidth="1"/>
    <col min="15643" max="15643" width="6.28515625" customWidth="1"/>
    <col min="15644" max="15644" width="33.28515625" customWidth="1"/>
    <col min="15645" max="15645" width="8.42578125" customWidth="1"/>
    <col min="15646" max="15646" width="2.85546875" customWidth="1"/>
    <col min="15647" max="15647" width="6.28515625" customWidth="1"/>
    <col min="15648" max="15648" width="33.28515625" customWidth="1"/>
    <col min="15649" max="15649" width="8.42578125" customWidth="1"/>
    <col min="15650" max="15650" width="26.42578125" customWidth="1"/>
    <col min="15651" max="15651" width="0.85546875" customWidth="1"/>
    <col min="15652" max="15652" width="6.85546875" customWidth="1"/>
    <col min="15653" max="15653" width="37.140625" customWidth="1"/>
    <col min="15654" max="15654" width="30.85546875" customWidth="1"/>
    <col min="15870" max="15870" width="53" customWidth="1"/>
    <col min="15871" max="15871" width="6.28515625" customWidth="1"/>
    <col min="15872" max="15872" width="27.28515625" customWidth="1"/>
    <col min="15873" max="15873" width="8.42578125" customWidth="1"/>
    <col min="15874" max="15874" width="2.85546875" customWidth="1"/>
    <col min="15875" max="15875" width="6.28515625" customWidth="1"/>
    <col min="15876" max="15876" width="33.28515625" customWidth="1"/>
    <col min="15877" max="15877" width="8.42578125" customWidth="1"/>
    <col min="15878" max="15878" width="2.85546875" customWidth="1"/>
    <col min="15879" max="15879" width="6.42578125" customWidth="1"/>
    <col min="15880" max="15880" width="33.28515625" customWidth="1"/>
    <col min="15881" max="15881" width="8.42578125" customWidth="1"/>
    <col min="15882" max="15882" width="2.85546875" customWidth="1"/>
    <col min="15883" max="15883" width="6.28515625" customWidth="1"/>
    <col min="15884" max="15884" width="33.28515625" customWidth="1"/>
    <col min="15885" max="15885" width="8.42578125" customWidth="1"/>
    <col min="15886" max="15886" width="2.85546875" customWidth="1"/>
    <col min="15887" max="15887" width="6.28515625" customWidth="1"/>
    <col min="15888" max="15888" width="33.28515625" customWidth="1"/>
    <col min="15889" max="15889" width="8.42578125" customWidth="1"/>
    <col min="15890" max="15890" width="2.85546875" customWidth="1"/>
    <col min="15891" max="15891" width="7.7109375" customWidth="1"/>
    <col min="15892" max="15892" width="33.28515625" customWidth="1"/>
    <col min="15893" max="15893" width="8.85546875" customWidth="1"/>
    <col min="15894" max="15894" width="2.85546875" customWidth="1"/>
    <col min="15895" max="15895" width="6.28515625" customWidth="1"/>
    <col min="15896" max="15896" width="33.28515625" customWidth="1"/>
    <col min="15897" max="15897" width="8.42578125" customWidth="1"/>
    <col min="15898" max="15898" width="2.85546875" customWidth="1"/>
    <col min="15899" max="15899" width="6.28515625" customWidth="1"/>
    <col min="15900" max="15900" width="33.28515625" customWidth="1"/>
    <col min="15901" max="15901" width="8.42578125" customWidth="1"/>
    <col min="15902" max="15902" width="2.85546875" customWidth="1"/>
    <col min="15903" max="15903" width="6.28515625" customWidth="1"/>
    <col min="15904" max="15904" width="33.28515625" customWidth="1"/>
    <col min="15905" max="15905" width="8.42578125" customWidth="1"/>
    <col min="15906" max="15906" width="26.42578125" customWidth="1"/>
    <col min="15907" max="15907" width="0.85546875" customWidth="1"/>
    <col min="15908" max="15908" width="6.85546875" customWidth="1"/>
    <col min="15909" max="15909" width="37.140625" customWidth="1"/>
    <col min="15910" max="15910" width="30.85546875" customWidth="1"/>
    <col min="16126" max="16126" width="53" customWidth="1"/>
    <col min="16127" max="16127" width="6.28515625" customWidth="1"/>
    <col min="16128" max="16128" width="27.28515625" customWidth="1"/>
    <col min="16129" max="16129" width="8.42578125" customWidth="1"/>
    <col min="16130" max="16130" width="2.85546875" customWidth="1"/>
    <col min="16131" max="16131" width="6.28515625" customWidth="1"/>
    <col min="16132" max="16132" width="33.28515625" customWidth="1"/>
    <col min="16133" max="16133" width="8.42578125" customWidth="1"/>
    <col min="16134" max="16134" width="2.85546875" customWidth="1"/>
    <col min="16135" max="16135" width="6.42578125" customWidth="1"/>
    <col min="16136" max="16136" width="33.28515625" customWidth="1"/>
    <col min="16137" max="16137" width="8.42578125" customWidth="1"/>
    <col min="16138" max="16138" width="2.85546875" customWidth="1"/>
    <col min="16139" max="16139" width="6.28515625" customWidth="1"/>
    <col min="16140" max="16140" width="33.28515625" customWidth="1"/>
    <col min="16141" max="16141" width="8.42578125" customWidth="1"/>
    <col min="16142" max="16142" width="2.85546875" customWidth="1"/>
    <col min="16143" max="16143" width="6.28515625" customWidth="1"/>
    <col min="16144" max="16144" width="33.28515625" customWidth="1"/>
    <col min="16145" max="16145" width="8.42578125" customWidth="1"/>
    <col min="16146" max="16146" width="2.85546875" customWidth="1"/>
    <col min="16147" max="16147" width="7.7109375" customWidth="1"/>
    <col min="16148" max="16148" width="33.28515625" customWidth="1"/>
    <col min="16149" max="16149" width="8.85546875" customWidth="1"/>
    <col min="16150" max="16150" width="2.85546875" customWidth="1"/>
    <col min="16151" max="16151" width="6.28515625" customWidth="1"/>
    <col min="16152" max="16152" width="33.28515625" customWidth="1"/>
    <col min="16153" max="16153" width="8.42578125" customWidth="1"/>
    <col min="16154" max="16154" width="2.85546875" customWidth="1"/>
    <col min="16155" max="16155" width="6.28515625" customWidth="1"/>
    <col min="16156" max="16156" width="33.28515625" customWidth="1"/>
    <col min="16157" max="16157" width="8.42578125" customWidth="1"/>
    <col min="16158" max="16158" width="2.85546875" customWidth="1"/>
    <col min="16159" max="16159" width="6.28515625" customWidth="1"/>
    <col min="16160" max="16160" width="33.28515625" customWidth="1"/>
    <col min="16161" max="16161" width="8.42578125" customWidth="1"/>
    <col min="16162" max="16162" width="26.42578125" customWidth="1"/>
    <col min="16163" max="16163" width="0.85546875" customWidth="1"/>
    <col min="16164" max="16164" width="6.85546875" customWidth="1"/>
    <col min="16165" max="16165" width="37.140625" customWidth="1"/>
    <col min="16166" max="16166" width="30.85546875" customWidth="1"/>
  </cols>
  <sheetData>
    <row r="1" spans="1:34" ht="21.2" customHeight="1" x14ac:dyDescent="0.25">
      <c r="A1" s="141"/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2"/>
      <c r="M1" s="141"/>
      <c r="N1" s="141"/>
      <c r="O1" s="141"/>
      <c r="P1" s="142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</row>
    <row r="2" spans="1:34" s="143" customFormat="1" ht="75.2" customHeight="1" x14ac:dyDescent="0.55000000000000004">
      <c r="B2" s="361" t="s">
        <v>0</v>
      </c>
      <c r="C2" s="362"/>
      <c r="D2" s="362"/>
      <c r="E2" s="362"/>
      <c r="F2" s="362"/>
      <c r="G2" s="363"/>
      <c r="H2" s="361" t="s">
        <v>1</v>
      </c>
      <c r="I2" s="362"/>
      <c r="J2" s="362"/>
      <c r="K2" s="362"/>
      <c r="L2" s="362"/>
      <c r="M2" s="363"/>
      <c r="N2" s="361" t="s">
        <v>129</v>
      </c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  <c r="AH2" s="363"/>
    </row>
    <row r="3" spans="1:34" s="144" customFormat="1" ht="43.5" customHeight="1" x14ac:dyDescent="0.4">
      <c r="B3" s="364" t="s">
        <v>85</v>
      </c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64"/>
      <c r="Y3" s="364"/>
      <c r="Z3" s="364"/>
      <c r="AA3" s="364"/>
      <c r="AB3" s="364"/>
      <c r="AC3" s="364"/>
      <c r="AD3" s="364"/>
      <c r="AE3" s="365"/>
      <c r="AF3" s="365"/>
      <c r="AG3" s="365"/>
      <c r="AH3" s="365"/>
    </row>
    <row r="4" spans="1:34" ht="9.75" customHeight="1" thickBot="1" x14ac:dyDescent="0.3">
      <c r="A4" s="141"/>
      <c r="B4" s="145"/>
      <c r="C4" s="146"/>
      <c r="D4" s="146"/>
      <c r="E4" s="146"/>
      <c r="F4" s="146"/>
      <c r="G4" s="146"/>
      <c r="H4" s="146"/>
      <c r="I4" s="146"/>
      <c r="J4" s="146"/>
      <c r="K4" s="146"/>
      <c r="L4" s="147"/>
      <c r="M4" s="146"/>
      <c r="N4" s="146"/>
      <c r="O4" s="146"/>
      <c r="P4" s="147"/>
      <c r="Q4" s="146"/>
      <c r="R4" s="146"/>
      <c r="S4" s="146"/>
      <c r="T4" s="146"/>
      <c r="U4" s="146"/>
      <c r="V4" s="146"/>
      <c r="W4" s="146"/>
      <c r="X4" s="146"/>
      <c r="Y4" s="146"/>
      <c r="Z4" s="146"/>
      <c r="AA4" s="146"/>
      <c r="AB4" s="146"/>
      <c r="AC4" s="146"/>
      <c r="AD4" s="146"/>
      <c r="AE4" s="146"/>
      <c r="AF4" s="146"/>
      <c r="AG4" s="146"/>
      <c r="AH4" s="145"/>
    </row>
    <row r="5" spans="1:34" ht="9.75" customHeight="1" x14ac:dyDescent="0.25">
      <c r="A5" s="141"/>
      <c r="B5" s="141"/>
      <c r="C5" s="148"/>
      <c r="D5" s="148"/>
      <c r="E5" s="148"/>
      <c r="F5" s="148"/>
      <c r="G5" s="148"/>
      <c r="H5" s="148"/>
      <c r="I5" s="148"/>
      <c r="J5" s="148"/>
      <c r="K5" s="148"/>
      <c r="L5" s="149"/>
      <c r="M5" s="148"/>
      <c r="N5" s="148"/>
      <c r="O5" s="148"/>
      <c r="P5" s="149"/>
      <c r="Q5" s="148"/>
      <c r="R5" s="148"/>
      <c r="S5" s="148"/>
      <c r="T5" s="148"/>
      <c r="U5" s="148"/>
      <c r="V5" s="148"/>
      <c r="W5" s="148"/>
      <c r="X5" s="148"/>
      <c r="Y5" s="148"/>
      <c r="Z5" s="148"/>
      <c r="AA5" s="148"/>
      <c r="AB5" s="148"/>
      <c r="AC5" s="148"/>
      <c r="AD5" s="148"/>
      <c r="AE5" s="148"/>
      <c r="AF5" s="148"/>
      <c r="AG5" s="148"/>
      <c r="AH5" s="141"/>
    </row>
    <row r="6" spans="1:34" s="150" customFormat="1" ht="48.75" customHeight="1" x14ac:dyDescent="0.3">
      <c r="B6" s="356" t="s">
        <v>3</v>
      </c>
      <c r="C6" s="357"/>
      <c r="D6" s="357"/>
      <c r="E6" s="357"/>
      <c r="F6" s="357"/>
      <c r="G6" s="357"/>
      <c r="H6" s="357"/>
      <c r="I6" s="358"/>
      <c r="J6" s="151"/>
      <c r="K6" s="356" t="s">
        <v>4</v>
      </c>
      <c r="L6" s="357"/>
      <c r="M6" s="357"/>
      <c r="N6" s="357"/>
      <c r="O6" s="357"/>
      <c r="P6" s="357"/>
      <c r="Q6" s="358"/>
      <c r="R6" s="151"/>
      <c r="S6" s="356" t="s">
        <v>5</v>
      </c>
      <c r="T6" s="357"/>
      <c r="U6" s="357"/>
      <c r="V6" s="357"/>
      <c r="W6" s="357"/>
      <c r="X6" s="357"/>
      <c r="Y6" s="358"/>
      <c r="Z6" s="151"/>
      <c r="AA6" s="356" t="s">
        <v>6</v>
      </c>
      <c r="AB6" s="357"/>
      <c r="AC6" s="357"/>
      <c r="AD6" s="357"/>
      <c r="AE6" s="357"/>
      <c r="AF6" s="357"/>
      <c r="AG6" s="358"/>
    </row>
    <row r="7" spans="1:34" s="150" customFormat="1" ht="48.75" customHeight="1" x14ac:dyDescent="0.3">
      <c r="B7" s="172"/>
      <c r="C7" s="372" t="s">
        <v>8</v>
      </c>
      <c r="D7" s="373"/>
      <c r="E7" s="374"/>
      <c r="F7" s="151"/>
      <c r="G7" s="372" t="s">
        <v>9</v>
      </c>
      <c r="H7" s="373"/>
      <c r="I7" s="374"/>
      <c r="J7" s="151"/>
      <c r="K7" s="356" t="s">
        <v>10</v>
      </c>
      <c r="L7" s="357"/>
      <c r="M7" s="358"/>
      <c r="N7" s="151"/>
      <c r="O7" s="356" t="s">
        <v>11</v>
      </c>
      <c r="P7" s="357"/>
      <c r="Q7" s="358"/>
      <c r="R7" s="151"/>
      <c r="S7" s="356" t="s">
        <v>12</v>
      </c>
      <c r="T7" s="357"/>
      <c r="U7" s="358"/>
      <c r="V7" s="151"/>
      <c r="W7" s="356" t="s">
        <v>13</v>
      </c>
      <c r="X7" s="357"/>
      <c r="Y7" s="358"/>
      <c r="Z7" s="151"/>
      <c r="AA7" s="356" t="s">
        <v>14</v>
      </c>
      <c r="AB7" s="357"/>
      <c r="AC7" s="358"/>
      <c r="AD7" s="151"/>
      <c r="AE7" s="356" t="s">
        <v>15</v>
      </c>
      <c r="AF7" s="357"/>
      <c r="AG7" s="358"/>
    </row>
    <row r="8" spans="1:34" s="152" customFormat="1" ht="51.75" customHeight="1" x14ac:dyDescent="0.35">
      <c r="B8" s="221"/>
      <c r="C8" s="354" t="s">
        <v>86</v>
      </c>
      <c r="D8" s="355"/>
      <c r="E8" s="155">
        <v>17</v>
      </c>
      <c r="F8" s="154"/>
      <c r="G8" s="354" t="s">
        <v>86</v>
      </c>
      <c r="H8" s="355"/>
      <c r="I8" s="155">
        <v>17</v>
      </c>
      <c r="J8" s="154"/>
      <c r="K8" s="354" t="s">
        <v>86</v>
      </c>
      <c r="L8" s="355"/>
      <c r="M8" s="155">
        <v>17</v>
      </c>
      <c r="N8" s="154"/>
      <c r="O8" s="354" t="s">
        <v>86</v>
      </c>
      <c r="P8" s="355"/>
      <c r="Q8" s="155">
        <v>17</v>
      </c>
      <c r="R8" s="154"/>
      <c r="S8" s="354" t="s">
        <v>86</v>
      </c>
      <c r="T8" s="355"/>
      <c r="U8" s="155">
        <v>17</v>
      </c>
      <c r="V8" s="154"/>
      <c r="W8" s="354" t="s">
        <v>86</v>
      </c>
      <c r="X8" s="355"/>
      <c r="Y8" s="155">
        <v>17</v>
      </c>
      <c r="Z8" s="154"/>
      <c r="AA8" s="354" t="s">
        <v>86</v>
      </c>
      <c r="AB8" s="355"/>
      <c r="AC8" s="155">
        <v>17</v>
      </c>
      <c r="AD8" s="154"/>
      <c r="AE8" s="354" t="s">
        <v>86</v>
      </c>
      <c r="AF8" s="355"/>
      <c r="AG8" s="155">
        <v>17</v>
      </c>
    </row>
    <row r="9" spans="1:34" s="152" customFormat="1" ht="51.75" customHeight="1" x14ac:dyDescent="0.35">
      <c r="C9" s="354" t="s">
        <v>87</v>
      </c>
      <c r="D9" s="355"/>
      <c r="E9" s="155">
        <v>2</v>
      </c>
      <c r="F9" s="154"/>
      <c r="G9" s="354" t="s">
        <v>87</v>
      </c>
      <c r="H9" s="355"/>
      <c r="I9" s="155">
        <v>2</v>
      </c>
      <c r="J9" s="154"/>
      <c r="K9" s="354" t="s">
        <v>87</v>
      </c>
      <c r="L9" s="355"/>
      <c r="M9" s="155">
        <v>2</v>
      </c>
      <c r="N9" s="154"/>
      <c r="O9" s="354" t="s">
        <v>87</v>
      </c>
      <c r="P9" s="355"/>
      <c r="Q9" s="155">
        <v>2</v>
      </c>
      <c r="R9" s="154"/>
      <c r="S9" s="354" t="s">
        <v>87</v>
      </c>
      <c r="T9" s="355"/>
      <c r="U9" s="156">
        <v>2</v>
      </c>
      <c r="V9" s="154"/>
      <c r="W9" s="354" t="s">
        <v>87</v>
      </c>
      <c r="X9" s="355"/>
      <c r="Y9" s="156">
        <v>2</v>
      </c>
      <c r="Z9" s="154"/>
      <c r="AA9" s="354" t="s">
        <v>87</v>
      </c>
      <c r="AB9" s="355"/>
      <c r="AC9" s="156">
        <v>2</v>
      </c>
      <c r="AD9" s="154"/>
      <c r="AE9" s="354" t="s">
        <v>87</v>
      </c>
      <c r="AF9" s="355"/>
      <c r="AG9" s="156">
        <v>2</v>
      </c>
    </row>
    <row r="10" spans="1:34" s="150" customFormat="1" ht="33.75" hidden="1" customHeight="1" x14ac:dyDescent="0.3">
      <c r="C10" s="352" t="s">
        <v>19</v>
      </c>
      <c r="D10" s="353"/>
      <c r="E10" s="157">
        <v>1</v>
      </c>
      <c r="F10" s="151"/>
      <c r="G10" s="352" t="s">
        <v>19</v>
      </c>
      <c r="H10" s="353"/>
      <c r="I10" s="157">
        <v>1</v>
      </c>
      <c r="J10" s="151"/>
      <c r="K10" s="352" t="s">
        <v>19</v>
      </c>
      <c r="L10" s="353"/>
      <c r="M10" s="157">
        <v>1</v>
      </c>
      <c r="N10" s="151"/>
      <c r="O10" s="352" t="s">
        <v>19</v>
      </c>
      <c r="P10" s="353"/>
      <c r="Q10" s="157">
        <v>1</v>
      </c>
      <c r="R10" s="151"/>
      <c r="S10" s="352" t="s">
        <v>19</v>
      </c>
      <c r="T10" s="353"/>
      <c r="U10" s="157">
        <v>1</v>
      </c>
      <c r="V10" s="151"/>
      <c r="W10" s="352" t="s">
        <v>19</v>
      </c>
      <c r="X10" s="353"/>
      <c r="Y10" s="157">
        <v>1</v>
      </c>
      <c r="Z10" s="151"/>
      <c r="AA10" s="352" t="s">
        <v>19</v>
      </c>
      <c r="AB10" s="353"/>
      <c r="AC10" s="157">
        <v>1</v>
      </c>
      <c r="AD10" s="151"/>
      <c r="AE10" s="352" t="s">
        <v>19</v>
      </c>
      <c r="AF10" s="353"/>
      <c r="AG10" s="157">
        <v>1</v>
      </c>
    </row>
    <row r="11" spans="1:34" s="150" customFormat="1" ht="45" hidden="1" customHeight="1" x14ac:dyDescent="0.3">
      <c r="C11" s="352" t="s">
        <v>88</v>
      </c>
      <c r="D11" s="353"/>
      <c r="E11" s="157">
        <v>2</v>
      </c>
      <c r="F11" s="151"/>
      <c r="G11" s="352" t="s">
        <v>88</v>
      </c>
      <c r="H11" s="353"/>
      <c r="I11" s="157">
        <v>2</v>
      </c>
      <c r="J11" s="151"/>
      <c r="K11" s="352" t="s">
        <v>88</v>
      </c>
      <c r="L11" s="353"/>
      <c r="M11" s="157">
        <v>2</v>
      </c>
      <c r="N11" s="151"/>
      <c r="O11" s="352" t="s">
        <v>88</v>
      </c>
      <c r="P11" s="353"/>
      <c r="Q11" s="157">
        <v>2</v>
      </c>
      <c r="R11" s="151"/>
      <c r="S11" s="352" t="s">
        <v>88</v>
      </c>
      <c r="T11" s="353"/>
      <c r="U11" s="157">
        <v>2</v>
      </c>
      <c r="V11" s="151"/>
      <c r="W11" s="352" t="s">
        <v>88</v>
      </c>
      <c r="X11" s="353"/>
      <c r="Y11" s="157">
        <v>2</v>
      </c>
      <c r="Z11" s="151"/>
      <c r="AA11" s="352" t="s">
        <v>88</v>
      </c>
      <c r="AB11" s="353"/>
      <c r="AC11" s="157">
        <v>2</v>
      </c>
      <c r="AD11" s="151"/>
      <c r="AE11" s="352" t="s">
        <v>88</v>
      </c>
      <c r="AF11" s="353"/>
      <c r="AG11" s="157">
        <v>2</v>
      </c>
    </row>
    <row r="12" spans="1:34" s="159" customFormat="1" ht="45" customHeight="1" x14ac:dyDescent="0.2">
      <c r="A12" s="141"/>
      <c r="B12" s="141"/>
      <c r="C12" s="351" t="s">
        <v>130</v>
      </c>
      <c r="D12" s="351"/>
      <c r="E12" s="351"/>
      <c r="F12" s="351"/>
      <c r="G12" s="351"/>
      <c r="H12" s="351"/>
      <c r="I12" s="351"/>
      <c r="J12" s="158"/>
      <c r="K12" s="351" t="s">
        <v>131</v>
      </c>
      <c r="L12" s="351"/>
      <c r="M12" s="351"/>
      <c r="N12" s="351"/>
      <c r="O12" s="351"/>
      <c r="P12" s="351"/>
      <c r="Q12" s="351"/>
      <c r="R12" s="158"/>
      <c r="S12" s="351" t="s">
        <v>132</v>
      </c>
      <c r="T12" s="351"/>
      <c r="U12" s="351"/>
      <c r="V12" s="351"/>
      <c r="W12" s="351"/>
      <c r="X12" s="351"/>
      <c r="Y12" s="351"/>
      <c r="Z12" s="158"/>
      <c r="AA12" s="351" t="s">
        <v>133</v>
      </c>
      <c r="AB12" s="351"/>
      <c r="AC12" s="351"/>
      <c r="AD12" s="351"/>
      <c r="AE12" s="351"/>
      <c r="AF12" s="351"/>
      <c r="AG12" s="351"/>
      <c r="AH12" s="141"/>
    </row>
    <row r="13" spans="1:34" s="159" customFormat="1" ht="45" customHeight="1" x14ac:dyDescent="0.3">
      <c r="A13" s="141"/>
      <c r="B13" s="141"/>
      <c r="C13" s="366" t="s">
        <v>21</v>
      </c>
      <c r="D13" s="367"/>
      <c r="E13" s="367"/>
      <c r="F13" s="367"/>
      <c r="G13" s="367"/>
      <c r="H13" s="367"/>
      <c r="I13" s="368"/>
      <c r="J13" s="160"/>
      <c r="K13" s="366" t="s">
        <v>21</v>
      </c>
      <c r="L13" s="367"/>
      <c r="M13" s="367"/>
      <c r="N13" s="367"/>
      <c r="O13" s="367"/>
      <c r="P13" s="367"/>
      <c r="Q13" s="368"/>
      <c r="R13" s="161"/>
      <c r="S13" s="366" t="s">
        <v>21</v>
      </c>
      <c r="T13" s="367"/>
      <c r="U13" s="367"/>
      <c r="V13" s="367"/>
      <c r="W13" s="367"/>
      <c r="X13" s="367"/>
      <c r="Y13" s="368"/>
      <c r="Z13" s="162"/>
      <c r="AA13" s="366" t="s">
        <v>21</v>
      </c>
      <c r="AB13" s="367"/>
      <c r="AC13" s="367"/>
      <c r="AD13" s="367"/>
      <c r="AE13" s="367"/>
      <c r="AF13" s="367"/>
      <c r="AG13" s="368"/>
      <c r="AH13" s="141"/>
    </row>
    <row r="14" spans="1:34" s="159" customFormat="1" ht="25.5" customHeight="1" x14ac:dyDescent="0.3">
      <c r="A14" s="141"/>
      <c r="B14" s="141"/>
      <c r="C14" s="222">
        <v>0</v>
      </c>
      <c r="D14" s="223">
        <v>4</v>
      </c>
      <c r="E14" s="224">
        <f>+D14*E8</f>
        <v>68</v>
      </c>
      <c r="F14" s="225"/>
      <c r="G14" s="225">
        <v>0</v>
      </c>
      <c r="H14" s="223">
        <v>4</v>
      </c>
      <c r="I14" s="226">
        <f>+H14*I8</f>
        <v>68</v>
      </c>
      <c r="J14" s="160"/>
      <c r="K14" s="222">
        <v>0</v>
      </c>
      <c r="L14" s="223">
        <v>4</v>
      </c>
      <c r="M14" s="225">
        <f>+L14*M8</f>
        <v>68</v>
      </c>
      <c r="N14" s="225"/>
      <c r="O14" s="225">
        <v>0</v>
      </c>
      <c r="P14" s="223">
        <v>4</v>
      </c>
      <c r="Q14" s="226">
        <f>+P14*Q8</f>
        <v>68</v>
      </c>
      <c r="R14" s="161"/>
      <c r="S14" s="222">
        <v>0</v>
      </c>
      <c r="T14" s="223">
        <v>4</v>
      </c>
      <c r="U14" s="225">
        <f>+T14*U8</f>
        <v>68</v>
      </c>
      <c r="V14" s="225"/>
      <c r="W14" s="225">
        <v>0</v>
      </c>
      <c r="X14" s="223">
        <v>4</v>
      </c>
      <c r="Y14" s="226">
        <f>+X14*Y8</f>
        <v>68</v>
      </c>
      <c r="Z14" s="162"/>
      <c r="AA14" s="222">
        <v>0</v>
      </c>
      <c r="AB14" s="223">
        <v>4</v>
      </c>
      <c r="AC14" s="225">
        <f>+AB14*AC8</f>
        <v>68</v>
      </c>
      <c r="AD14" s="225"/>
      <c r="AE14" s="225">
        <v>0</v>
      </c>
      <c r="AF14" s="223">
        <v>4</v>
      </c>
      <c r="AG14" s="226">
        <f>+AF14*AG8</f>
        <v>68</v>
      </c>
      <c r="AH14" s="141"/>
    </row>
    <row r="15" spans="1:34" s="159" customFormat="1" ht="12" customHeight="1" x14ac:dyDescent="0.2">
      <c r="A15" s="141"/>
      <c r="B15" s="141"/>
      <c r="C15" s="149"/>
      <c r="D15" s="149"/>
      <c r="E15" s="148"/>
      <c r="F15" s="148"/>
      <c r="G15" s="149"/>
      <c r="H15" s="149"/>
      <c r="I15" s="148"/>
      <c r="J15" s="148"/>
      <c r="K15" s="149"/>
      <c r="L15" s="149"/>
      <c r="M15" s="148"/>
      <c r="N15" s="148"/>
      <c r="O15" s="149"/>
      <c r="P15" s="149"/>
      <c r="Q15" s="148"/>
      <c r="R15" s="148"/>
      <c r="S15" s="149"/>
      <c r="T15" s="149"/>
      <c r="U15" s="148"/>
      <c r="V15" s="148"/>
      <c r="W15" s="149"/>
      <c r="X15" s="149"/>
      <c r="Y15" s="148"/>
      <c r="Z15" s="148"/>
      <c r="AA15" s="149"/>
      <c r="AB15" s="149"/>
      <c r="AC15" s="148"/>
      <c r="AD15" s="148"/>
      <c r="AE15" s="149"/>
      <c r="AF15" s="149"/>
      <c r="AG15" s="148"/>
      <c r="AH15" s="141"/>
    </row>
    <row r="16" spans="1:34" s="159" customFormat="1" ht="48" customHeight="1" x14ac:dyDescent="0.35">
      <c r="A16" s="141"/>
      <c r="B16" s="141"/>
      <c r="C16" s="369" t="s">
        <v>134</v>
      </c>
      <c r="D16" s="370"/>
      <c r="E16" s="371"/>
      <c r="F16" s="227"/>
      <c r="G16" s="369" t="s">
        <v>135</v>
      </c>
      <c r="H16" s="370"/>
      <c r="I16" s="371"/>
      <c r="J16" s="228"/>
      <c r="K16" s="369" t="s">
        <v>136</v>
      </c>
      <c r="L16" s="370"/>
      <c r="M16" s="371"/>
      <c r="N16" s="227"/>
      <c r="O16" s="369" t="s">
        <v>137</v>
      </c>
      <c r="P16" s="370"/>
      <c r="Q16" s="371"/>
      <c r="R16" s="228"/>
      <c r="S16" s="369" t="s">
        <v>138</v>
      </c>
      <c r="T16" s="370"/>
      <c r="U16" s="371"/>
      <c r="V16" s="227"/>
      <c r="W16" s="369" t="s">
        <v>139</v>
      </c>
      <c r="X16" s="370"/>
      <c r="Y16" s="371"/>
      <c r="Z16" s="228"/>
      <c r="AA16" s="369" t="s">
        <v>140</v>
      </c>
      <c r="AB16" s="370"/>
      <c r="AC16" s="371"/>
      <c r="AD16" s="227"/>
      <c r="AE16" s="369" t="s">
        <v>141</v>
      </c>
      <c r="AF16" s="370"/>
      <c r="AG16" s="371"/>
      <c r="AH16" s="141"/>
    </row>
    <row r="17" spans="1:34" s="159" customFormat="1" ht="33" customHeight="1" x14ac:dyDescent="0.35">
      <c r="A17" s="141"/>
      <c r="B17" s="141"/>
      <c r="C17" s="229">
        <v>0</v>
      </c>
      <c r="D17" s="230">
        <v>4</v>
      </c>
      <c r="E17" s="231">
        <v>68</v>
      </c>
      <c r="F17" s="227"/>
      <c r="G17" s="229">
        <v>0</v>
      </c>
      <c r="H17" s="230">
        <v>4</v>
      </c>
      <c r="I17" s="231">
        <v>68</v>
      </c>
      <c r="J17" s="228"/>
      <c r="K17" s="229">
        <v>0</v>
      </c>
      <c r="L17" s="230">
        <v>4</v>
      </c>
      <c r="M17" s="231">
        <v>68</v>
      </c>
      <c r="N17" s="227"/>
      <c r="O17" s="229">
        <v>0</v>
      </c>
      <c r="P17" s="230">
        <v>4</v>
      </c>
      <c r="Q17" s="231">
        <v>68</v>
      </c>
      <c r="R17" s="228"/>
      <c r="S17" s="229">
        <v>0</v>
      </c>
      <c r="T17" s="230">
        <v>4</v>
      </c>
      <c r="U17" s="231">
        <v>68</v>
      </c>
      <c r="V17" s="227"/>
      <c r="W17" s="229">
        <v>0</v>
      </c>
      <c r="X17" s="230">
        <v>4</v>
      </c>
      <c r="Y17" s="231">
        <v>68</v>
      </c>
      <c r="Z17" s="228"/>
      <c r="AA17" s="229">
        <v>0</v>
      </c>
      <c r="AB17" s="230">
        <v>4</v>
      </c>
      <c r="AC17" s="231">
        <v>68</v>
      </c>
      <c r="AD17" s="227"/>
      <c r="AE17" s="229">
        <v>0</v>
      </c>
      <c r="AF17" s="230">
        <v>4</v>
      </c>
      <c r="AG17" s="231">
        <v>68</v>
      </c>
      <c r="AH17" s="141"/>
    </row>
    <row r="18" spans="1:34" s="159" customFormat="1" ht="12" customHeight="1" x14ac:dyDescent="0.2">
      <c r="A18" s="141"/>
      <c r="B18" s="141"/>
      <c r="C18" s="149"/>
      <c r="D18" s="149"/>
      <c r="E18" s="148"/>
      <c r="F18" s="148"/>
      <c r="G18" s="149"/>
      <c r="H18" s="149"/>
      <c r="I18" s="148"/>
      <c r="J18" s="148"/>
      <c r="K18" s="149"/>
      <c r="L18" s="149"/>
      <c r="M18" s="148"/>
      <c r="N18" s="148"/>
      <c r="O18" s="149"/>
      <c r="P18" s="149"/>
      <c r="Q18" s="148"/>
      <c r="R18" s="148"/>
      <c r="S18" s="149"/>
      <c r="T18" s="149"/>
      <c r="U18" s="148"/>
      <c r="V18" s="148"/>
      <c r="W18" s="149"/>
      <c r="X18" s="149"/>
      <c r="Y18" s="148"/>
      <c r="Z18" s="148"/>
      <c r="AA18" s="149"/>
      <c r="AB18" s="149"/>
      <c r="AC18" s="148"/>
      <c r="AD18" s="148"/>
      <c r="AE18" s="149"/>
      <c r="AF18" s="149"/>
      <c r="AG18" s="148"/>
      <c r="AH18" s="141"/>
    </row>
    <row r="19" spans="1:34" s="141" customFormat="1" ht="45.75" customHeight="1" x14ac:dyDescent="0.2">
      <c r="B19" s="180"/>
      <c r="C19" s="366" t="s">
        <v>63</v>
      </c>
      <c r="D19" s="367"/>
      <c r="E19" s="367"/>
      <c r="F19" s="367"/>
      <c r="G19" s="367"/>
      <c r="H19" s="367"/>
      <c r="I19" s="368"/>
      <c r="J19" s="160"/>
      <c r="K19" s="169"/>
      <c r="L19" s="169"/>
      <c r="M19" s="169"/>
      <c r="N19" s="160"/>
      <c r="O19" s="366" t="s">
        <v>95</v>
      </c>
      <c r="P19" s="367"/>
      <c r="Q19" s="368"/>
      <c r="R19" s="160"/>
      <c r="S19" s="366" t="s">
        <v>45</v>
      </c>
      <c r="T19" s="367"/>
      <c r="U19" s="367"/>
      <c r="V19" s="367"/>
      <c r="W19" s="367"/>
      <c r="X19" s="367"/>
      <c r="Y19" s="368"/>
      <c r="Z19" s="161"/>
      <c r="AA19" s="366" t="s">
        <v>38</v>
      </c>
      <c r="AB19" s="367"/>
      <c r="AC19" s="368"/>
      <c r="AD19" s="161"/>
      <c r="AE19" s="366" t="s">
        <v>46</v>
      </c>
      <c r="AF19" s="367"/>
      <c r="AG19" s="368"/>
    </row>
    <row r="20" spans="1:34" s="141" customFormat="1" ht="25.5" customHeight="1" x14ac:dyDescent="0.2">
      <c r="B20" s="180"/>
      <c r="C20" s="222">
        <v>1</v>
      </c>
      <c r="D20" s="223">
        <v>1</v>
      </c>
      <c r="E20" s="224">
        <f>+E$8*(C20+D20)</f>
        <v>34</v>
      </c>
      <c r="F20" s="225"/>
      <c r="G20" s="225">
        <v>1</v>
      </c>
      <c r="H20" s="223">
        <v>1</v>
      </c>
      <c r="I20" s="226">
        <f>+I8*(G20+H20)</f>
        <v>34</v>
      </c>
      <c r="J20" s="160"/>
      <c r="K20" s="169"/>
      <c r="L20" s="169"/>
      <c r="M20" s="169"/>
      <c r="N20" s="160"/>
      <c r="O20" s="222">
        <v>3</v>
      </c>
      <c r="P20" s="223">
        <v>1</v>
      </c>
      <c r="Q20" s="226">
        <f>+Q$8*(O20+P20)</f>
        <v>68</v>
      </c>
      <c r="R20" s="160"/>
      <c r="S20" s="222">
        <v>2</v>
      </c>
      <c r="T20" s="223">
        <v>2</v>
      </c>
      <c r="U20" s="224">
        <f>+U$8*(S20+T20)</f>
        <v>68</v>
      </c>
      <c r="V20" s="225"/>
      <c r="W20" s="225">
        <v>2</v>
      </c>
      <c r="X20" s="223">
        <v>2</v>
      </c>
      <c r="Y20" s="226">
        <f>+Y$8*(W20+X20)</f>
        <v>68</v>
      </c>
      <c r="Z20" s="161"/>
      <c r="AA20" s="222">
        <v>3</v>
      </c>
      <c r="AB20" s="223">
        <v>1</v>
      </c>
      <c r="AC20" s="226">
        <f>+AC$8*(AA20+AB20)</f>
        <v>68</v>
      </c>
      <c r="AD20" s="161"/>
      <c r="AE20" s="222">
        <v>1</v>
      </c>
      <c r="AF20" s="223">
        <v>1</v>
      </c>
      <c r="AG20" s="226">
        <f>+AC$8*(AE20+AF20)</f>
        <v>34</v>
      </c>
    </row>
    <row r="21" spans="1:34" s="141" customFormat="1" ht="15" customHeight="1" x14ac:dyDescent="0.2">
      <c r="C21" s="160"/>
      <c r="D21" s="160"/>
      <c r="E21" s="160"/>
      <c r="F21" s="160"/>
      <c r="G21" s="160"/>
      <c r="H21" s="160"/>
      <c r="I21" s="160"/>
      <c r="J21" s="160"/>
      <c r="K21" s="160"/>
      <c r="L21" s="171"/>
      <c r="M21" s="160"/>
      <c r="N21" s="160"/>
      <c r="O21" s="160"/>
      <c r="P21" s="171"/>
      <c r="Q21" s="160"/>
      <c r="R21" s="160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</row>
    <row r="22" spans="1:34" s="141" customFormat="1" ht="45.75" customHeight="1" x14ac:dyDescent="0.2">
      <c r="C22" s="366" t="s">
        <v>97</v>
      </c>
      <c r="D22" s="367"/>
      <c r="E22" s="367"/>
      <c r="F22" s="367"/>
      <c r="G22" s="367"/>
      <c r="H22" s="367"/>
      <c r="I22" s="368"/>
      <c r="J22" s="169"/>
      <c r="K22" s="169"/>
      <c r="L22" s="169"/>
      <c r="M22" s="169"/>
      <c r="N22" s="160"/>
      <c r="R22" s="160"/>
      <c r="S22" s="366" t="s">
        <v>98</v>
      </c>
      <c r="T22" s="367"/>
      <c r="U22" s="367"/>
      <c r="V22" s="367"/>
      <c r="W22" s="367"/>
      <c r="X22" s="367"/>
      <c r="Y22" s="368"/>
      <c r="Z22" s="161"/>
      <c r="AA22" s="366" t="s">
        <v>99</v>
      </c>
      <c r="AB22" s="367"/>
      <c r="AC22" s="368"/>
      <c r="AD22" s="161"/>
      <c r="AE22" s="366" t="s">
        <v>96</v>
      </c>
      <c r="AF22" s="367"/>
      <c r="AG22" s="368"/>
    </row>
    <row r="23" spans="1:34" s="141" customFormat="1" ht="25.5" customHeight="1" x14ac:dyDescent="0.2">
      <c r="C23" s="222">
        <v>3</v>
      </c>
      <c r="D23" s="223">
        <v>1</v>
      </c>
      <c r="E23" s="224">
        <f>+E$8*(C23+D23)</f>
        <v>68</v>
      </c>
      <c r="F23" s="225"/>
      <c r="G23" s="225">
        <v>3</v>
      </c>
      <c r="H23" s="223">
        <v>1</v>
      </c>
      <c r="I23" s="226">
        <f>+$I$8*(G23+H23)</f>
        <v>68</v>
      </c>
      <c r="J23" s="169"/>
      <c r="N23" s="160"/>
      <c r="R23" s="160"/>
      <c r="S23" s="222">
        <v>3</v>
      </c>
      <c r="T23" s="223">
        <v>1</v>
      </c>
      <c r="U23" s="224">
        <f>+U$8*(S23+T23)</f>
        <v>68</v>
      </c>
      <c r="V23" s="225"/>
      <c r="W23" s="225">
        <v>1</v>
      </c>
      <c r="X23" s="223">
        <v>1</v>
      </c>
      <c r="Y23" s="226">
        <f>+Y$8*(W23+X23)</f>
        <v>34</v>
      </c>
      <c r="Z23" s="161"/>
      <c r="AA23" s="222">
        <v>1</v>
      </c>
      <c r="AB23" s="223">
        <v>1</v>
      </c>
      <c r="AC23" s="226">
        <f>+AG$8*(AA23+AB23)</f>
        <v>34</v>
      </c>
      <c r="AD23" s="161"/>
      <c r="AE23" s="222">
        <v>1</v>
      </c>
      <c r="AF23" s="223">
        <v>1</v>
      </c>
      <c r="AG23" s="226">
        <f>+AC$8*(AE23+AF23)</f>
        <v>34</v>
      </c>
    </row>
    <row r="24" spans="1:34" s="141" customFormat="1" ht="15" customHeight="1" x14ac:dyDescent="0.2">
      <c r="C24" s="160"/>
      <c r="D24" s="160"/>
      <c r="E24" s="160"/>
      <c r="F24" s="160"/>
      <c r="G24" s="160"/>
      <c r="H24" s="160"/>
      <c r="I24" s="160"/>
      <c r="J24" s="160"/>
      <c r="K24" s="148"/>
      <c r="L24" s="149"/>
      <c r="M24" s="148"/>
      <c r="N24" s="160"/>
      <c r="O24" s="160"/>
      <c r="P24" s="171"/>
      <c r="Q24" s="160"/>
      <c r="R24" s="160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</row>
    <row r="25" spans="1:34" s="141" customFormat="1" ht="45.75" customHeight="1" x14ac:dyDescent="0.2">
      <c r="C25" s="345" t="s">
        <v>142</v>
      </c>
      <c r="D25" s="346"/>
      <c r="E25" s="346"/>
      <c r="F25" s="346"/>
      <c r="G25" s="346"/>
      <c r="H25" s="346"/>
      <c r="I25" s="347"/>
      <c r="J25" s="160"/>
      <c r="K25" s="344"/>
      <c r="L25" s="344"/>
      <c r="M25" s="344"/>
      <c r="N25" s="172"/>
      <c r="O25" s="345" t="s">
        <v>143</v>
      </c>
      <c r="P25" s="346"/>
      <c r="Q25" s="347"/>
      <c r="R25" s="148"/>
      <c r="Z25" s="148"/>
      <c r="AD25" s="172"/>
      <c r="AE25" s="341" t="s">
        <v>116</v>
      </c>
      <c r="AF25" s="342"/>
      <c r="AG25" s="343"/>
    </row>
    <row r="26" spans="1:34" s="141" customFormat="1" ht="25.5" customHeight="1" x14ac:dyDescent="0.2">
      <c r="C26" s="173">
        <v>2</v>
      </c>
      <c r="D26" s="174">
        <v>4</v>
      </c>
      <c r="E26" s="175">
        <f>+E$8*(C26+D26)</f>
        <v>102</v>
      </c>
      <c r="F26" s="176"/>
      <c r="G26" s="176">
        <v>2</v>
      </c>
      <c r="H26" s="174">
        <v>2</v>
      </c>
      <c r="I26" s="177">
        <f>+I8*(G26+H26)</f>
        <v>68</v>
      </c>
      <c r="J26" s="160"/>
      <c r="K26" s="180"/>
      <c r="L26" s="178"/>
      <c r="M26" s="180"/>
      <c r="N26" s="178"/>
      <c r="O26" s="173">
        <v>1</v>
      </c>
      <c r="P26" s="174">
        <v>1</v>
      </c>
      <c r="Q26" s="177">
        <f>+$M$8*(O26+P26)</f>
        <v>34</v>
      </c>
      <c r="R26" s="148"/>
      <c r="Z26" s="148"/>
      <c r="AD26" s="178"/>
      <c r="AE26" s="181">
        <v>3</v>
      </c>
      <c r="AF26" s="182">
        <v>1</v>
      </c>
      <c r="AG26" s="183">
        <f>+AG$8*(AE26+AF26)</f>
        <v>68</v>
      </c>
    </row>
    <row r="27" spans="1:34" s="141" customFormat="1" ht="15" customHeight="1" x14ac:dyDescent="0.2">
      <c r="B27" s="180"/>
      <c r="C27" s="180"/>
      <c r="D27" s="178"/>
      <c r="E27" s="172"/>
      <c r="F27" s="180"/>
      <c r="G27" s="180"/>
      <c r="H27" s="178"/>
      <c r="I27" s="180"/>
      <c r="J27" s="148"/>
      <c r="K27" s="180"/>
      <c r="L27" s="178"/>
      <c r="M27" s="172"/>
      <c r="N27" s="178"/>
      <c r="O27" s="180"/>
      <c r="P27" s="178"/>
      <c r="Q27" s="180"/>
      <c r="R27" s="148"/>
      <c r="S27" s="180"/>
      <c r="T27" s="178"/>
      <c r="U27" s="172"/>
      <c r="V27" s="178"/>
      <c r="W27" s="180"/>
      <c r="X27" s="178"/>
      <c r="Y27" s="180"/>
      <c r="Z27" s="148"/>
      <c r="AA27" s="180"/>
      <c r="AB27" s="178"/>
      <c r="AC27" s="172"/>
      <c r="AD27" s="178"/>
      <c r="AE27" s="180"/>
      <c r="AF27" s="178"/>
      <c r="AG27" s="180"/>
    </row>
    <row r="28" spans="1:34" s="141" customFormat="1" ht="63" customHeight="1" x14ac:dyDescent="0.3">
      <c r="B28" s="169"/>
      <c r="C28" s="345" t="s">
        <v>103</v>
      </c>
      <c r="D28" s="346"/>
      <c r="E28" s="346"/>
      <c r="F28" s="346"/>
      <c r="G28" s="346"/>
      <c r="H28" s="346"/>
      <c r="I28" s="347"/>
      <c r="K28" s="345" t="s">
        <v>49</v>
      </c>
      <c r="L28" s="346"/>
      <c r="M28" s="346"/>
      <c r="N28" s="346"/>
      <c r="O28" s="346"/>
      <c r="P28" s="346"/>
      <c r="Q28" s="347"/>
      <c r="S28" s="345" t="s">
        <v>104</v>
      </c>
      <c r="T28" s="346"/>
      <c r="U28" s="347"/>
      <c r="Z28" s="161"/>
      <c r="AA28" s="341" t="s">
        <v>52</v>
      </c>
      <c r="AB28" s="342"/>
      <c r="AC28" s="343"/>
      <c r="AD28" s="162"/>
      <c r="AE28" s="341" t="s">
        <v>51</v>
      </c>
      <c r="AF28" s="342"/>
      <c r="AG28" s="343"/>
    </row>
    <row r="29" spans="1:34" s="141" customFormat="1" ht="25.5" customHeight="1" x14ac:dyDescent="0.3">
      <c r="B29" s="169"/>
      <c r="C29" s="173">
        <v>4</v>
      </c>
      <c r="D29" s="174">
        <v>4</v>
      </c>
      <c r="E29" s="175">
        <f>+E$8*(C29+D29)</f>
        <v>136</v>
      </c>
      <c r="F29" s="176"/>
      <c r="G29" s="176">
        <v>4</v>
      </c>
      <c r="H29" s="174">
        <v>4</v>
      </c>
      <c r="I29" s="177">
        <f>+$I$8*(G29+H29)</f>
        <v>136</v>
      </c>
      <c r="K29" s="173">
        <v>4</v>
      </c>
      <c r="L29" s="174">
        <v>2</v>
      </c>
      <c r="M29" s="175">
        <f>+$M$8*(K29+L29)</f>
        <v>102</v>
      </c>
      <c r="N29" s="176"/>
      <c r="O29" s="176">
        <v>4</v>
      </c>
      <c r="P29" s="174">
        <v>2</v>
      </c>
      <c r="Q29" s="177">
        <f>+Q$8*(O29+P29)</f>
        <v>102</v>
      </c>
      <c r="S29" s="173">
        <v>3</v>
      </c>
      <c r="T29" s="174">
        <v>1</v>
      </c>
      <c r="U29" s="179">
        <f>+Y$8*(S29+T29)</f>
        <v>68</v>
      </c>
      <c r="Z29" s="161"/>
      <c r="AA29" s="181">
        <v>3</v>
      </c>
      <c r="AB29" s="182">
        <v>1</v>
      </c>
      <c r="AC29" s="183">
        <f>+AG$8*(AA29+AB29)</f>
        <v>68</v>
      </c>
      <c r="AD29" s="162"/>
      <c r="AE29" s="181">
        <v>3</v>
      </c>
      <c r="AF29" s="182">
        <v>1</v>
      </c>
      <c r="AG29" s="183">
        <f>+AG$8*(AE29+AF29)</f>
        <v>68</v>
      </c>
    </row>
    <row r="30" spans="1:34" s="141" customFormat="1" ht="12.2" customHeight="1" x14ac:dyDescent="0.2">
      <c r="B30" s="169"/>
      <c r="C30" s="160"/>
      <c r="D30" s="160"/>
      <c r="E30" s="160"/>
      <c r="F30" s="160"/>
      <c r="G30" s="160"/>
      <c r="H30" s="160"/>
      <c r="I30" s="160"/>
      <c r="J30" s="160"/>
      <c r="K30" s="160"/>
      <c r="L30" s="171"/>
      <c r="M30" s="160"/>
      <c r="N30" s="160"/>
      <c r="O30" s="160"/>
      <c r="P30" s="171"/>
      <c r="Q30" s="160"/>
      <c r="R30" s="160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</row>
    <row r="31" spans="1:34" s="141" customFormat="1" ht="63" customHeight="1" x14ac:dyDescent="0.2">
      <c r="B31" s="169"/>
      <c r="C31" s="345" t="s">
        <v>105</v>
      </c>
      <c r="D31" s="346"/>
      <c r="E31" s="346"/>
      <c r="F31" s="346"/>
      <c r="G31" s="346"/>
      <c r="H31" s="346"/>
      <c r="I31" s="347"/>
      <c r="J31" s="160"/>
      <c r="K31" s="345" t="s">
        <v>106</v>
      </c>
      <c r="L31" s="346"/>
      <c r="M31" s="347"/>
      <c r="O31" s="345" t="s">
        <v>143</v>
      </c>
      <c r="P31" s="346"/>
      <c r="Q31" s="347"/>
      <c r="R31" s="160"/>
      <c r="S31" s="341" t="s">
        <v>113</v>
      </c>
      <c r="T31" s="342"/>
      <c r="U31" s="343"/>
      <c r="W31" s="341" t="s">
        <v>114</v>
      </c>
      <c r="X31" s="342"/>
      <c r="Y31" s="343"/>
      <c r="AA31" s="341" t="s">
        <v>109</v>
      </c>
      <c r="AB31" s="342"/>
      <c r="AC31" s="342"/>
      <c r="AD31" s="342"/>
      <c r="AE31" s="342"/>
      <c r="AF31" s="342"/>
      <c r="AG31" s="343"/>
    </row>
    <row r="32" spans="1:34" s="141" customFormat="1" ht="25.5" customHeight="1" x14ac:dyDescent="0.2">
      <c r="B32" s="169"/>
      <c r="C32" s="173">
        <v>1</v>
      </c>
      <c r="D32" s="174">
        <v>1</v>
      </c>
      <c r="E32" s="175">
        <f>+E$8*(C32+D32)</f>
        <v>34</v>
      </c>
      <c r="F32" s="176"/>
      <c r="G32" s="176">
        <v>1</v>
      </c>
      <c r="H32" s="174">
        <v>1</v>
      </c>
      <c r="I32" s="177">
        <f>+I8*(G32+H32)</f>
        <v>34</v>
      </c>
      <c r="J32" s="160"/>
      <c r="K32" s="173">
        <v>4</v>
      </c>
      <c r="L32" s="174">
        <v>2</v>
      </c>
      <c r="M32" s="179">
        <f>+M$8*(K32+L32)</f>
        <v>102</v>
      </c>
      <c r="O32" s="173">
        <v>1</v>
      </c>
      <c r="P32" s="174">
        <v>1</v>
      </c>
      <c r="Q32" s="177">
        <f>+$M$8*(O32+P32)</f>
        <v>34</v>
      </c>
      <c r="R32" s="160"/>
      <c r="S32" s="181">
        <v>2</v>
      </c>
      <c r="T32" s="182">
        <v>2</v>
      </c>
      <c r="U32" s="183">
        <f>+U$8*(S32+T32)</f>
        <v>68</v>
      </c>
      <c r="W32" s="181">
        <v>2</v>
      </c>
      <c r="X32" s="182">
        <v>2</v>
      </c>
      <c r="Y32" s="183">
        <f>+Y$8*(W32+X32)</f>
        <v>68</v>
      </c>
      <c r="AA32" s="181">
        <v>1</v>
      </c>
      <c r="AB32" s="182">
        <v>1</v>
      </c>
      <c r="AC32" s="184">
        <f>+AC$8*(AA32+AB32)</f>
        <v>34</v>
      </c>
      <c r="AD32" s="182"/>
      <c r="AE32" s="185">
        <v>1</v>
      </c>
      <c r="AF32" s="182">
        <v>1</v>
      </c>
      <c r="AG32" s="183">
        <f>+AG$8*(AE32+AF32)</f>
        <v>34</v>
      </c>
    </row>
    <row r="33" spans="2:33" s="141" customFormat="1" ht="15" customHeight="1" x14ac:dyDescent="0.3">
      <c r="B33" s="169"/>
      <c r="C33" s="160"/>
      <c r="D33" s="160"/>
      <c r="E33" s="160"/>
      <c r="F33" s="160"/>
      <c r="G33" s="160"/>
      <c r="H33" s="160"/>
      <c r="I33" s="160"/>
      <c r="J33" s="160"/>
      <c r="K33" s="160"/>
      <c r="L33" s="171"/>
      <c r="M33" s="160"/>
      <c r="N33" s="160"/>
      <c r="O33" s="160"/>
      <c r="P33" s="171"/>
      <c r="Q33" s="160"/>
      <c r="R33" s="160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2"/>
      <c r="AF33" s="162"/>
      <c r="AG33" s="161"/>
    </row>
    <row r="34" spans="2:33" s="141" customFormat="1" ht="59.25" customHeight="1" x14ac:dyDescent="0.2">
      <c r="B34" s="169"/>
      <c r="C34" s="345" t="s">
        <v>110</v>
      </c>
      <c r="D34" s="346"/>
      <c r="E34" s="347"/>
      <c r="F34" s="169"/>
      <c r="G34" s="345" t="s">
        <v>111</v>
      </c>
      <c r="H34" s="346"/>
      <c r="I34" s="347"/>
      <c r="J34" s="160"/>
      <c r="K34" s="345" t="s">
        <v>112</v>
      </c>
      <c r="L34" s="346"/>
      <c r="M34" s="347"/>
      <c r="V34" s="161"/>
      <c r="W34" s="341" t="s">
        <v>57</v>
      </c>
      <c r="X34" s="342"/>
      <c r="Y34" s="343"/>
      <c r="Z34" s="161"/>
      <c r="AA34" s="341" t="s">
        <v>58</v>
      </c>
      <c r="AB34" s="342"/>
      <c r="AC34" s="343"/>
      <c r="AD34" s="161"/>
      <c r="AE34" s="341" t="s">
        <v>117</v>
      </c>
      <c r="AF34" s="342"/>
      <c r="AG34" s="343"/>
    </row>
    <row r="35" spans="2:33" s="141" customFormat="1" ht="25.5" customHeight="1" x14ac:dyDescent="0.2">
      <c r="B35" s="169"/>
      <c r="C35" s="173">
        <v>0</v>
      </c>
      <c r="D35" s="174">
        <v>2</v>
      </c>
      <c r="E35" s="179">
        <f>+$E$8*(C35+D35)</f>
        <v>34</v>
      </c>
      <c r="F35" s="169"/>
      <c r="G35" s="173">
        <v>2</v>
      </c>
      <c r="H35" s="174">
        <v>2</v>
      </c>
      <c r="I35" s="179">
        <f>+$I$8*(G35+H35)</f>
        <v>68</v>
      </c>
      <c r="J35" s="160"/>
      <c r="K35" s="173">
        <v>2</v>
      </c>
      <c r="L35" s="174">
        <v>2</v>
      </c>
      <c r="M35" s="179">
        <f>+$M$8*(K35+L35)</f>
        <v>68</v>
      </c>
      <c r="V35" s="161"/>
      <c r="W35" s="181">
        <v>4</v>
      </c>
      <c r="X35" s="182">
        <v>2</v>
      </c>
      <c r="Y35" s="183">
        <f>+Y$8*(W35+X35)</f>
        <v>102</v>
      </c>
      <c r="Z35" s="161"/>
      <c r="AA35" s="181">
        <v>4</v>
      </c>
      <c r="AB35" s="182">
        <v>4</v>
      </c>
      <c r="AC35" s="183">
        <f>+AC$8*(AA35+AB35)</f>
        <v>136</v>
      </c>
      <c r="AD35" s="161"/>
      <c r="AE35" s="186">
        <v>1</v>
      </c>
      <c r="AF35" s="187">
        <v>1</v>
      </c>
      <c r="AG35" s="188">
        <f>+(AF35+AE35)*AG8</f>
        <v>34</v>
      </c>
    </row>
    <row r="36" spans="2:33" s="141" customFormat="1" ht="15" customHeight="1" x14ac:dyDescent="0.3">
      <c r="B36" s="169"/>
      <c r="C36" s="160"/>
      <c r="D36" s="160"/>
      <c r="E36" s="160"/>
      <c r="F36" s="160"/>
      <c r="G36" s="160"/>
      <c r="H36" s="160"/>
      <c r="I36" s="160"/>
      <c r="J36" s="160"/>
      <c r="K36" s="160"/>
      <c r="L36" s="171"/>
      <c r="M36" s="160"/>
      <c r="N36" s="160"/>
      <c r="O36" s="160"/>
      <c r="P36" s="171"/>
      <c r="Q36" s="160"/>
      <c r="R36" s="160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162"/>
      <c r="AF36" s="162"/>
      <c r="AG36" s="161"/>
    </row>
    <row r="37" spans="2:33" s="141" customFormat="1" ht="60" customHeight="1" x14ac:dyDescent="0.2">
      <c r="B37" s="169"/>
      <c r="K37" s="341" t="s">
        <v>144</v>
      </c>
      <c r="L37" s="342"/>
      <c r="M37" s="342"/>
      <c r="N37" s="342"/>
      <c r="O37" s="342"/>
      <c r="P37" s="342"/>
      <c r="Q37" s="343"/>
      <c r="R37" s="160"/>
      <c r="S37" s="341" t="s">
        <v>118</v>
      </c>
      <c r="T37" s="342"/>
      <c r="U37" s="342"/>
      <c r="V37" s="342"/>
      <c r="W37" s="342"/>
      <c r="X37" s="342"/>
      <c r="Y37" s="343"/>
      <c r="AA37" s="341" t="s">
        <v>115</v>
      </c>
      <c r="AB37" s="342"/>
      <c r="AC37" s="343"/>
      <c r="AD37" s="161"/>
      <c r="AE37" s="341" t="s">
        <v>120</v>
      </c>
      <c r="AF37" s="342"/>
      <c r="AG37" s="343"/>
    </row>
    <row r="38" spans="2:33" s="141" customFormat="1" ht="26.25" customHeight="1" x14ac:dyDescent="0.2">
      <c r="B38" s="169"/>
      <c r="K38" s="181">
        <v>2</v>
      </c>
      <c r="L38" s="182">
        <v>2</v>
      </c>
      <c r="M38" s="184">
        <f>+M$8*(K38+L38)</f>
        <v>68</v>
      </c>
      <c r="N38" s="185"/>
      <c r="O38" s="232">
        <v>2</v>
      </c>
      <c r="P38" s="187">
        <v>2</v>
      </c>
      <c r="Q38" s="188">
        <f>+(P38+O38)*Q8</f>
        <v>68</v>
      </c>
      <c r="R38" s="160"/>
      <c r="S38" s="181">
        <v>3</v>
      </c>
      <c r="T38" s="182">
        <v>1</v>
      </c>
      <c r="U38" s="184">
        <f>+U$8*(S38+T38)</f>
        <v>68</v>
      </c>
      <c r="V38" s="185"/>
      <c r="W38" s="185">
        <v>3</v>
      </c>
      <c r="X38" s="182">
        <v>1</v>
      </c>
      <c r="Y38" s="183">
        <f>+Y$8*(W38+X38)</f>
        <v>68</v>
      </c>
      <c r="AA38" s="181">
        <v>3</v>
      </c>
      <c r="AB38" s="182">
        <v>1</v>
      </c>
      <c r="AC38" s="183">
        <f>+AC$8*(AA38+AB38)</f>
        <v>68</v>
      </c>
      <c r="AD38" s="161"/>
      <c r="AE38" s="181">
        <v>4</v>
      </c>
      <c r="AF38" s="182">
        <v>2</v>
      </c>
      <c r="AG38" s="183">
        <f>+AG$8*(AE38+AF38)</f>
        <v>102</v>
      </c>
    </row>
    <row r="39" spans="2:33" s="141" customFormat="1" ht="10.5" customHeight="1" x14ac:dyDescent="0.2">
      <c r="B39" s="169"/>
      <c r="C39" s="160"/>
      <c r="D39" s="160"/>
      <c r="E39" s="160"/>
      <c r="F39" s="160"/>
      <c r="G39" s="160"/>
      <c r="H39" s="160"/>
      <c r="I39" s="160"/>
      <c r="J39" s="160"/>
      <c r="K39" s="160"/>
      <c r="L39" s="171"/>
      <c r="M39" s="160"/>
      <c r="N39" s="160"/>
      <c r="O39" s="160"/>
      <c r="P39" s="171"/>
      <c r="Q39" s="160"/>
      <c r="R39" s="160"/>
    </row>
    <row r="40" spans="2:33" s="141" customFormat="1" ht="45" customHeight="1" x14ac:dyDescent="0.2">
      <c r="B40" s="180"/>
      <c r="C40" s="341" t="s">
        <v>121</v>
      </c>
      <c r="D40" s="342"/>
      <c r="E40" s="342"/>
      <c r="F40" s="342"/>
      <c r="G40" s="342"/>
      <c r="H40" s="342"/>
      <c r="I40" s="343"/>
      <c r="J40" s="160"/>
      <c r="K40" s="341" t="s">
        <v>122</v>
      </c>
      <c r="L40" s="342"/>
      <c r="M40" s="342"/>
      <c r="N40" s="342"/>
      <c r="O40" s="342"/>
      <c r="P40" s="342"/>
      <c r="Q40" s="343"/>
      <c r="R40" s="160"/>
      <c r="S40" s="341" t="s">
        <v>123</v>
      </c>
      <c r="T40" s="342"/>
      <c r="U40" s="343"/>
      <c r="V40" s="161"/>
      <c r="W40" s="341" t="s">
        <v>124</v>
      </c>
      <c r="X40" s="342"/>
      <c r="Y40" s="343"/>
      <c r="Z40" s="161"/>
      <c r="AA40" s="341" t="s">
        <v>66</v>
      </c>
      <c r="AB40" s="342"/>
      <c r="AC40" s="342"/>
      <c r="AD40" s="342"/>
      <c r="AE40" s="342"/>
      <c r="AF40" s="342"/>
      <c r="AG40" s="343"/>
    </row>
    <row r="41" spans="2:33" s="141" customFormat="1" ht="26.45" customHeight="1" x14ac:dyDescent="0.2">
      <c r="B41" s="180"/>
      <c r="C41" s="181">
        <v>1</v>
      </c>
      <c r="D41" s="182">
        <v>1</v>
      </c>
      <c r="E41" s="184">
        <f>+E$8*(C41+D41)</f>
        <v>34</v>
      </c>
      <c r="F41" s="185"/>
      <c r="G41" s="185">
        <v>1</v>
      </c>
      <c r="H41" s="182">
        <v>1</v>
      </c>
      <c r="I41" s="183">
        <f>+I$8*(G41+H41)</f>
        <v>34</v>
      </c>
      <c r="J41" s="160"/>
      <c r="K41" s="181">
        <v>3</v>
      </c>
      <c r="L41" s="182">
        <v>1</v>
      </c>
      <c r="M41" s="184">
        <f>+M$8*(K41+L41)</f>
        <v>68</v>
      </c>
      <c r="N41" s="185"/>
      <c r="O41" s="185">
        <v>3</v>
      </c>
      <c r="P41" s="182">
        <v>1</v>
      </c>
      <c r="Q41" s="183">
        <f>+Q$8*(O41+P41)</f>
        <v>68</v>
      </c>
      <c r="R41" s="160"/>
      <c r="S41" s="181">
        <v>3</v>
      </c>
      <c r="T41" s="182">
        <v>1</v>
      </c>
      <c r="U41" s="183">
        <f>+U$8*(S41+T41)</f>
        <v>68</v>
      </c>
      <c r="V41" s="161"/>
      <c r="W41" s="181">
        <v>3</v>
      </c>
      <c r="X41" s="182">
        <v>1</v>
      </c>
      <c r="Y41" s="183">
        <f>+Y$8*(W41+X41)</f>
        <v>68</v>
      </c>
      <c r="Z41" s="161"/>
      <c r="AA41" s="181">
        <v>1</v>
      </c>
      <c r="AB41" s="182">
        <v>1</v>
      </c>
      <c r="AC41" s="185">
        <f>+AC$8*(AA41+AB41)</f>
        <v>34</v>
      </c>
      <c r="AD41" s="185"/>
      <c r="AE41" s="185">
        <v>3</v>
      </c>
      <c r="AF41" s="182">
        <v>1</v>
      </c>
      <c r="AG41" s="183">
        <f>+AG$8*(AE41+AF41)</f>
        <v>68</v>
      </c>
    </row>
    <row r="42" spans="2:33" s="141" customFormat="1" ht="11.25" customHeight="1" x14ac:dyDescent="0.2">
      <c r="B42" s="180"/>
      <c r="C42" s="180"/>
      <c r="D42" s="178"/>
      <c r="E42" s="172"/>
      <c r="F42" s="180"/>
      <c r="G42" s="180"/>
      <c r="H42" s="178"/>
      <c r="I42" s="180"/>
      <c r="J42" s="148"/>
      <c r="K42" s="180"/>
      <c r="L42" s="178"/>
      <c r="M42" s="172"/>
      <c r="N42" s="178"/>
      <c r="O42" s="180"/>
      <c r="P42" s="178"/>
      <c r="Q42" s="180"/>
      <c r="R42" s="148"/>
      <c r="S42" s="180"/>
      <c r="T42" s="178"/>
      <c r="U42" s="172"/>
      <c r="V42" s="178"/>
      <c r="W42" s="180"/>
      <c r="X42" s="178"/>
      <c r="Y42" s="180"/>
      <c r="Z42" s="148"/>
      <c r="AA42" s="180"/>
      <c r="AB42" s="178"/>
      <c r="AC42" s="172"/>
      <c r="AD42" s="178"/>
      <c r="AE42" s="180"/>
      <c r="AF42" s="178"/>
      <c r="AG42" s="180"/>
    </row>
    <row r="43" spans="2:33" s="141" customFormat="1" ht="49.5" customHeight="1" x14ac:dyDescent="0.2">
      <c r="B43" s="169"/>
      <c r="K43" s="341" t="s">
        <v>68</v>
      </c>
      <c r="L43" s="342"/>
      <c r="M43" s="342"/>
      <c r="N43" s="342"/>
      <c r="O43" s="342"/>
      <c r="P43" s="342"/>
      <c r="Q43" s="343"/>
      <c r="R43" s="148"/>
      <c r="S43" s="341" t="s">
        <v>69</v>
      </c>
      <c r="T43" s="342"/>
      <c r="U43" s="342"/>
      <c r="V43" s="342"/>
      <c r="W43" s="342"/>
      <c r="X43" s="342"/>
      <c r="Y43" s="343"/>
      <c r="Z43" s="148"/>
      <c r="AA43" s="341" t="s">
        <v>125</v>
      </c>
      <c r="AB43" s="342"/>
      <c r="AC43" s="342"/>
      <c r="AD43" s="342"/>
      <c r="AE43" s="342"/>
      <c r="AF43" s="342"/>
      <c r="AG43" s="343"/>
    </row>
    <row r="44" spans="2:33" s="141" customFormat="1" ht="25.5" customHeight="1" x14ac:dyDescent="0.2">
      <c r="B44" s="169"/>
      <c r="K44" s="181">
        <v>1</v>
      </c>
      <c r="L44" s="182">
        <v>1</v>
      </c>
      <c r="M44" s="184">
        <f>+E$8*(K44+L44)</f>
        <v>34</v>
      </c>
      <c r="N44" s="182"/>
      <c r="O44" s="185">
        <v>1</v>
      </c>
      <c r="P44" s="182">
        <v>1</v>
      </c>
      <c r="Q44" s="183">
        <f>+$I$8*(O44+P44)</f>
        <v>34</v>
      </c>
      <c r="R44" s="148"/>
      <c r="S44" s="181">
        <v>1</v>
      </c>
      <c r="T44" s="182">
        <v>1</v>
      </c>
      <c r="U44" s="184">
        <f>+M$8*(S44+T44)</f>
        <v>34</v>
      </c>
      <c r="V44" s="182"/>
      <c r="W44" s="185">
        <v>1</v>
      </c>
      <c r="X44" s="182">
        <v>1</v>
      </c>
      <c r="Y44" s="183">
        <f>+$I$8*(W44+X44)</f>
        <v>34</v>
      </c>
      <c r="Z44" s="148"/>
      <c r="AA44" s="181">
        <v>2</v>
      </c>
      <c r="AB44" s="182">
        <v>2</v>
      </c>
      <c r="AC44" s="184">
        <f>+U$8*(AA44+AB44)</f>
        <v>68</v>
      </c>
      <c r="AD44" s="182"/>
      <c r="AE44" s="185">
        <v>2</v>
      </c>
      <c r="AF44" s="182">
        <v>2</v>
      </c>
      <c r="AG44" s="183">
        <f>+$I$8*(AE44+AF44)</f>
        <v>68</v>
      </c>
    </row>
    <row r="45" spans="2:33" s="141" customFormat="1" ht="25.5" customHeight="1" x14ac:dyDescent="0.2">
      <c r="B45" s="169"/>
      <c r="C45" s="160"/>
      <c r="D45" s="160"/>
      <c r="E45" s="160"/>
      <c r="F45" s="160"/>
      <c r="G45" s="160"/>
      <c r="H45" s="160"/>
      <c r="I45" s="160"/>
      <c r="J45" s="160"/>
      <c r="R45" s="160"/>
    </row>
    <row r="46" spans="2:33" ht="15" customHeight="1" x14ac:dyDescent="0.25">
      <c r="B46" s="189"/>
    </row>
    <row r="47" spans="2:33" ht="16.5" customHeight="1" x14ac:dyDescent="0.25">
      <c r="B47" s="189"/>
    </row>
    <row r="48" spans="2:33" s="141" customFormat="1" ht="30.75" customHeight="1" x14ac:dyDescent="0.2">
      <c r="B48" s="169"/>
      <c r="C48" s="160"/>
      <c r="D48" s="160"/>
      <c r="E48" s="160"/>
      <c r="F48" s="160"/>
      <c r="G48" s="160"/>
      <c r="H48" s="160"/>
      <c r="I48" s="160"/>
      <c r="J48" s="160"/>
      <c r="K48" s="169"/>
      <c r="L48" s="169"/>
      <c r="M48" s="169"/>
      <c r="N48" s="169"/>
      <c r="O48" s="169"/>
      <c r="P48" s="169"/>
      <c r="Q48" s="169"/>
      <c r="R48" s="160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61"/>
      <c r="AF48" s="161"/>
      <c r="AG48" s="161"/>
    </row>
    <row r="49" spans="1:37" s="159" customFormat="1" ht="27.75" customHeight="1" thickBot="1" x14ac:dyDescent="0.25">
      <c r="A49" s="141"/>
      <c r="B49" s="141"/>
      <c r="C49" s="148"/>
      <c r="D49" s="148"/>
      <c r="E49" s="148"/>
      <c r="F49" s="148"/>
      <c r="G49" s="148"/>
      <c r="H49" s="148"/>
      <c r="I49" s="148"/>
      <c r="J49" s="148"/>
      <c r="K49" s="148"/>
      <c r="L49" s="149"/>
      <c r="M49" s="148"/>
      <c r="N49" s="148"/>
      <c r="O49" s="148"/>
      <c r="P49" s="149"/>
      <c r="Q49" s="148"/>
      <c r="R49" s="148"/>
      <c r="S49" s="148"/>
      <c r="T49" s="148"/>
      <c r="U49" s="148"/>
      <c r="V49" s="148"/>
      <c r="W49" s="148"/>
      <c r="X49" s="148"/>
      <c r="Y49" s="148"/>
      <c r="Z49" s="148"/>
      <c r="AA49" s="148"/>
      <c r="AB49" s="148"/>
      <c r="AC49" s="148"/>
      <c r="AD49" s="148"/>
      <c r="AE49" s="148"/>
      <c r="AF49" s="148"/>
      <c r="AG49" s="148"/>
      <c r="AH49" s="141"/>
      <c r="AI49" s="141"/>
      <c r="AJ49" s="141"/>
      <c r="AK49" s="141"/>
    </row>
    <row r="50" spans="1:37" s="193" customFormat="1" ht="27.75" customHeight="1" thickBot="1" x14ac:dyDescent="0.3">
      <c r="A50" s="233" t="s">
        <v>71</v>
      </c>
      <c r="C50" s="337" t="s">
        <v>72</v>
      </c>
      <c r="D50" s="338"/>
      <c r="E50" s="339"/>
      <c r="F50" s="180"/>
      <c r="G50" s="337" t="s">
        <v>72</v>
      </c>
      <c r="H50" s="338"/>
      <c r="I50" s="339"/>
      <c r="J50" s="180"/>
      <c r="K50" s="337" t="s">
        <v>72</v>
      </c>
      <c r="L50" s="338"/>
      <c r="M50" s="339"/>
      <c r="N50" s="180"/>
      <c r="O50" s="337" t="s">
        <v>72</v>
      </c>
      <c r="P50" s="338"/>
      <c r="Q50" s="339"/>
      <c r="R50" s="180"/>
      <c r="S50" s="337" t="s">
        <v>72</v>
      </c>
      <c r="T50" s="338"/>
      <c r="U50" s="339"/>
      <c r="V50" s="180"/>
      <c r="W50" s="337" t="s">
        <v>72</v>
      </c>
      <c r="X50" s="338"/>
      <c r="Y50" s="339"/>
      <c r="Z50" s="180"/>
      <c r="AA50" s="337" t="s">
        <v>72</v>
      </c>
      <c r="AB50" s="338"/>
      <c r="AC50" s="339"/>
      <c r="AD50" s="180"/>
      <c r="AE50" s="337" t="s">
        <v>72</v>
      </c>
      <c r="AF50" s="338"/>
      <c r="AG50" s="339"/>
      <c r="AH50" s="192" t="s">
        <v>78</v>
      </c>
    </row>
    <row r="51" spans="1:37" s="200" customFormat="1" ht="27.75" customHeight="1" x14ac:dyDescent="0.3">
      <c r="A51" s="234" t="s">
        <v>126</v>
      </c>
      <c r="C51" s="198">
        <f>+C29+C32+C35+C26</f>
        <v>7</v>
      </c>
      <c r="D51" s="196">
        <f>+D29+D32+D35+D26</f>
        <v>11</v>
      </c>
      <c r="E51" s="197">
        <f>+E26+E29+E32+E35</f>
        <v>306</v>
      </c>
      <c r="F51" s="180"/>
      <c r="G51" s="198">
        <f>+G26+G29+G32+G35</f>
        <v>9</v>
      </c>
      <c r="H51" s="196">
        <f>+H26+H29+H32+H35</f>
        <v>9</v>
      </c>
      <c r="I51" s="197">
        <f>+I26+I29+I32+I35</f>
        <v>306</v>
      </c>
      <c r="J51" s="180"/>
      <c r="K51" s="198">
        <f>+K26+K29+K32+K35</f>
        <v>10</v>
      </c>
      <c r="L51" s="196">
        <f>+L26+L29+L32+L35</f>
        <v>6</v>
      </c>
      <c r="M51" s="197">
        <f>+M26+M29+M32+M35</f>
        <v>272</v>
      </c>
      <c r="N51" s="180"/>
      <c r="O51" s="198">
        <f>+O26+O29+O32</f>
        <v>6</v>
      </c>
      <c r="P51" s="196">
        <f>+P26+P29+P32</f>
        <v>4</v>
      </c>
      <c r="Q51" s="197">
        <f>+Q26+Q29+Q32</f>
        <v>170</v>
      </c>
      <c r="R51" s="180"/>
      <c r="S51" s="198">
        <f>+S14+S17+S20+S23</f>
        <v>5</v>
      </c>
      <c r="T51" s="196">
        <f>+T14+T17+T20+T23</f>
        <v>11</v>
      </c>
      <c r="U51" s="197">
        <f>+U14+U17+U20+U23</f>
        <v>272</v>
      </c>
      <c r="V51" s="180"/>
      <c r="W51" s="198">
        <v>0</v>
      </c>
      <c r="X51" s="196">
        <v>0</v>
      </c>
      <c r="Y51" s="197">
        <v>0</v>
      </c>
      <c r="Z51" s="180"/>
      <c r="AA51" s="198">
        <v>0</v>
      </c>
      <c r="AB51" s="196">
        <v>0</v>
      </c>
      <c r="AC51" s="197">
        <f>+AC20+AC17+AC14</f>
        <v>204</v>
      </c>
      <c r="AD51" s="180"/>
      <c r="AE51" s="198">
        <v>0</v>
      </c>
      <c r="AF51" s="196">
        <v>0</v>
      </c>
      <c r="AG51" s="195">
        <v>0</v>
      </c>
      <c r="AH51" s="199">
        <f>+E51+I51+M51+Q51+U51+Y51+AC51+AG51</f>
        <v>1530</v>
      </c>
    </row>
    <row r="52" spans="1:37" s="200" customFormat="1" ht="39.200000000000003" customHeight="1" x14ac:dyDescent="0.3">
      <c r="A52" s="235" t="s">
        <v>127</v>
      </c>
      <c r="C52" s="205">
        <f>+C14+C17+C20+C23</f>
        <v>4</v>
      </c>
      <c r="D52" s="203">
        <f>+D14+D17+D20+D23</f>
        <v>10</v>
      </c>
      <c r="E52" s="204">
        <f>+E14+E17+E20+E23</f>
        <v>238</v>
      </c>
      <c r="F52" s="180"/>
      <c r="G52" s="205">
        <f>+G14+G17+G20+G23</f>
        <v>4</v>
      </c>
      <c r="H52" s="203">
        <f>+H14+H17+H20+H23</f>
        <v>10</v>
      </c>
      <c r="I52" s="204">
        <f>+I14+I17+I20+I23</f>
        <v>238</v>
      </c>
      <c r="J52" s="180"/>
      <c r="K52" s="205">
        <f>+K14+K17</f>
        <v>0</v>
      </c>
      <c r="L52" s="203">
        <f>+L14+L17</f>
        <v>8</v>
      </c>
      <c r="M52" s="204">
        <f>+M14+M17</f>
        <v>136</v>
      </c>
      <c r="N52" s="180"/>
      <c r="O52" s="205">
        <f>+O14+O17+O20</f>
        <v>3</v>
      </c>
      <c r="P52" s="203">
        <f>+P14+P17+P20</f>
        <v>9</v>
      </c>
      <c r="Q52" s="204">
        <f>+Q14+Q17+Q20</f>
        <v>204</v>
      </c>
      <c r="R52" s="180"/>
      <c r="S52" s="205">
        <f>+S29</f>
        <v>3</v>
      </c>
      <c r="T52" s="203">
        <f>+T29</f>
        <v>1</v>
      </c>
      <c r="U52" s="204">
        <f>+U29</f>
        <v>68</v>
      </c>
      <c r="V52" s="180"/>
      <c r="W52" s="205">
        <f>+W14+W17+W20+W23</f>
        <v>3</v>
      </c>
      <c r="X52" s="203">
        <f>+X14+X17+X20+X23</f>
        <v>11</v>
      </c>
      <c r="Y52" s="204">
        <f>+Y14+Y17+Y20+Y23</f>
        <v>238</v>
      </c>
      <c r="Z52" s="180"/>
      <c r="AA52" s="205">
        <f>+AA14+AA17+AA20</f>
        <v>3</v>
      </c>
      <c r="AB52" s="203">
        <f>+AB14+AB17+AB20</f>
        <v>9</v>
      </c>
      <c r="AC52" s="204">
        <f>+AC14+AC17+AC20</f>
        <v>204</v>
      </c>
      <c r="AD52" s="180"/>
      <c r="AE52" s="205">
        <f>+AE14+AE17+AE23+AA23+AE20</f>
        <v>3</v>
      </c>
      <c r="AF52" s="203">
        <f>+AF29+AF32+AF26+AF38+AF41+AF44</f>
        <v>8</v>
      </c>
      <c r="AG52" s="202">
        <f>+AG14+AG17+AG23+AC23+AG20</f>
        <v>238</v>
      </c>
      <c r="AH52" s="199">
        <f>+E52+I52+M52+Q52+U52+Y52+AC52+AG52</f>
        <v>1564</v>
      </c>
    </row>
    <row r="53" spans="1:37" s="200" customFormat="1" ht="36.75" customHeight="1" x14ac:dyDescent="0.3">
      <c r="A53" s="236" t="s">
        <v>128</v>
      </c>
      <c r="C53" s="205">
        <f>+C41</f>
        <v>1</v>
      </c>
      <c r="D53" s="203">
        <f>+D41</f>
        <v>1</v>
      </c>
      <c r="E53" s="204">
        <f>+E41</f>
        <v>34</v>
      </c>
      <c r="F53" s="180"/>
      <c r="G53" s="205">
        <f>+G41</f>
        <v>1</v>
      </c>
      <c r="H53" s="203">
        <f>+H41</f>
        <v>1</v>
      </c>
      <c r="I53" s="204">
        <f>+I41</f>
        <v>34</v>
      </c>
      <c r="J53" s="207"/>
      <c r="K53" s="205">
        <f>+K41+K44+K38</f>
        <v>6</v>
      </c>
      <c r="L53" s="203">
        <f>+L41+L44+L38</f>
        <v>4</v>
      </c>
      <c r="M53" s="204">
        <f>+M41+M44</f>
        <v>102</v>
      </c>
      <c r="N53" s="207"/>
      <c r="O53" s="205">
        <f>+O38+O41+O44</f>
        <v>6</v>
      </c>
      <c r="P53" s="203">
        <f>+P38+P41+P44</f>
        <v>4</v>
      </c>
      <c r="Q53" s="204">
        <f>+Q38+Q41+Q44</f>
        <v>170</v>
      </c>
      <c r="R53" s="207"/>
      <c r="S53" s="205">
        <f>+S41+S38+S32+S44</f>
        <v>9</v>
      </c>
      <c r="T53" s="203">
        <f>+T41+T38+T32+T44</f>
        <v>5</v>
      </c>
      <c r="U53" s="204">
        <f>+U41+U38+U32+U44</f>
        <v>238</v>
      </c>
      <c r="V53" s="207"/>
      <c r="W53" s="205">
        <f>+W41+W35+W38+W32+W44</f>
        <v>13</v>
      </c>
      <c r="X53" s="203">
        <f>+X41+X35+X38+X32+X44</f>
        <v>7</v>
      </c>
      <c r="Y53" s="204">
        <f>+Y41+Y35+Y38+Y32+Y44</f>
        <v>340</v>
      </c>
      <c r="Z53" s="207"/>
      <c r="AA53" s="205">
        <f>+AA29+AA32+AA38+AA35+AA44+AA41</f>
        <v>14</v>
      </c>
      <c r="AB53" s="203">
        <f>+AB29+AB32+AB38+AB35+AB44+AB41</f>
        <v>10</v>
      </c>
      <c r="AC53" s="204">
        <f>+AC29+AC32+AC38+AC35+AC44+AC41</f>
        <v>408</v>
      </c>
      <c r="AD53" s="207"/>
      <c r="AE53" s="205">
        <f>+AE29+AE32+AE26+AE38+AE41+AE44</f>
        <v>16</v>
      </c>
      <c r="AF53" s="203">
        <f>+AF44+AF41+AF38+AF29+AF26</f>
        <v>7</v>
      </c>
      <c r="AG53" s="202">
        <f>+AG29+AG32+AG26+AG38+AG41+AG44</f>
        <v>408</v>
      </c>
      <c r="AH53" s="199">
        <f>+E53+I53+M53+Q53+U53+Y53+AC53+AG53</f>
        <v>1734</v>
      </c>
    </row>
    <row r="54" spans="1:37" s="200" customFormat="1" ht="33.75" customHeight="1" thickBot="1" x14ac:dyDescent="0.35">
      <c r="A54" s="237" t="s">
        <v>78</v>
      </c>
      <c r="C54" s="212">
        <f>+SUM(C51:C53)</f>
        <v>12</v>
      </c>
      <c r="D54" s="210">
        <f>+SUM(D51:D53)</f>
        <v>22</v>
      </c>
      <c r="E54" s="211">
        <f>+SUM(E51:E53)</f>
        <v>578</v>
      </c>
      <c r="F54" s="180"/>
      <c r="G54" s="212">
        <f>+SUM(G51:G53)</f>
        <v>14</v>
      </c>
      <c r="H54" s="210">
        <f>+SUM(H51:H53)</f>
        <v>20</v>
      </c>
      <c r="I54" s="211">
        <f>+SUM(I51:I53)</f>
        <v>578</v>
      </c>
      <c r="J54" s="207"/>
      <c r="K54" s="212">
        <f>+SUM(K51:K53)</f>
        <v>16</v>
      </c>
      <c r="L54" s="210">
        <f>+SUM(L51:L53)</f>
        <v>18</v>
      </c>
      <c r="M54" s="211">
        <f>+SUM(M51:M53)</f>
        <v>510</v>
      </c>
      <c r="N54" s="207"/>
      <c r="O54" s="212">
        <f t="shared" ref="O54:U54" si="0">+SUM(O51:O53)</f>
        <v>15</v>
      </c>
      <c r="P54" s="210">
        <f t="shared" si="0"/>
        <v>17</v>
      </c>
      <c r="Q54" s="211">
        <f t="shared" si="0"/>
        <v>544</v>
      </c>
      <c r="R54" s="212">
        <f t="shared" si="0"/>
        <v>0</v>
      </c>
      <c r="S54" s="212">
        <f t="shared" si="0"/>
        <v>17</v>
      </c>
      <c r="T54" s="210">
        <f t="shared" si="0"/>
        <v>17</v>
      </c>
      <c r="U54" s="211">
        <f t="shared" si="0"/>
        <v>578</v>
      </c>
      <c r="V54" s="207"/>
      <c r="W54" s="212">
        <f>+SUM(W51:W53)</f>
        <v>16</v>
      </c>
      <c r="X54" s="210">
        <f>+SUM(X51:X53)</f>
        <v>18</v>
      </c>
      <c r="Y54" s="211">
        <f>+SUM(Y51:Y53)</f>
        <v>578</v>
      </c>
      <c r="Z54" s="207"/>
      <c r="AA54" s="212">
        <f>+SUM(AA51:AA53)</f>
        <v>17</v>
      </c>
      <c r="AB54" s="210">
        <f>+SUM(AB51:AB53)</f>
        <v>19</v>
      </c>
      <c r="AC54" s="211">
        <f>+SUM(AC51:AC53)</f>
        <v>816</v>
      </c>
      <c r="AD54" s="207"/>
      <c r="AE54" s="212">
        <f>+SUM(AE51:AE53)</f>
        <v>19</v>
      </c>
      <c r="AF54" s="210">
        <f>+SUM(AF51:AF53)</f>
        <v>15</v>
      </c>
      <c r="AG54" s="211">
        <f>+SUM(AG51:AG53)</f>
        <v>646</v>
      </c>
      <c r="AH54" s="213">
        <f>+SUM(AH51:AH53)</f>
        <v>4828</v>
      </c>
    </row>
    <row r="55" spans="1:37" s="214" customFormat="1" ht="20.25" x14ac:dyDescent="0.25"/>
    <row r="56" spans="1:37" s="219" customFormat="1" ht="30" x14ac:dyDescent="0.25">
      <c r="A56" s="215"/>
      <c r="B56" s="215"/>
      <c r="C56" s="216"/>
      <c r="D56" s="216"/>
      <c r="E56" s="216"/>
      <c r="F56" s="216"/>
      <c r="G56" s="216"/>
      <c r="H56" s="216"/>
      <c r="I56" s="216"/>
      <c r="J56" s="216"/>
      <c r="K56" s="215"/>
      <c r="L56" s="215"/>
      <c r="M56" s="215"/>
      <c r="N56" s="215"/>
      <c r="O56" s="215"/>
      <c r="P56" s="215"/>
      <c r="Q56" s="215"/>
      <c r="R56" s="216"/>
      <c r="S56" s="217"/>
      <c r="T56" s="218"/>
      <c r="U56" s="218"/>
      <c r="V56" s="340"/>
      <c r="W56" s="340"/>
      <c r="X56" s="340"/>
      <c r="Y56" s="340"/>
      <c r="Z56" s="340"/>
      <c r="AA56" s="340"/>
      <c r="AB56" s="340"/>
      <c r="AC56" s="215"/>
      <c r="AD56" s="215"/>
      <c r="AE56" s="215"/>
      <c r="AF56" s="215"/>
      <c r="AG56" s="215"/>
      <c r="AH56" s="215"/>
    </row>
    <row r="58" spans="1:37" ht="15.75" x14ac:dyDescent="0.25">
      <c r="Z58" s="220"/>
      <c r="AA58" s="220"/>
      <c r="AB58" s="220"/>
      <c r="AC58" s="220"/>
      <c r="AD58" s="220"/>
      <c r="AE58" s="220"/>
      <c r="AF58" s="220"/>
      <c r="AG58" s="220"/>
    </row>
    <row r="59" spans="1:37" ht="15.75" x14ac:dyDescent="0.25">
      <c r="C59" s="336"/>
      <c r="D59" s="336"/>
      <c r="E59" s="336"/>
      <c r="F59" s="336"/>
      <c r="G59" s="336"/>
      <c r="H59" s="336"/>
      <c r="I59" s="336"/>
      <c r="Z59" s="220"/>
      <c r="AA59" s="220"/>
      <c r="AB59" s="220"/>
      <c r="AC59" s="220"/>
      <c r="AD59" s="220"/>
      <c r="AE59" s="220"/>
      <c r="AF59" s="220"/>
      <c r="AG59" s="220"/>
    </row>
    <row r="60" spans="1:37" ht="15.75" x14ac:dyDescent="0.25">
      <c r="C60" s="336"/>
      <c r="D60" s="336"/>
      <c r="E60" s="336"/>
      <c r="F60" s="336"/>
      <c r="G60" s="336"/>
      <c r="H60" s="336"/>
      <c r="I60" s="336"/>
      <c r="Z60" s="220"/>
      <c r="AA60" s="220"/>
      <c r="AB60" s="220"/>
      <c r="AC60" s="220"/>
      <c r="AD60" s="220"/>
      <c r="AE60" s="220"/>
      <c r="AF60" s="220"/>
      <c r="AG60" s="220"/>
    </row>
    <row r="61" spans="1:37" ht="15.75" x14ac:dyDescent="0.25">
      <c r="C61" s="336"/>
      <c r="D61" s="336"/>
      <c r="E61" s="336"/>
      <c r="F61" s="336"/>
      <c r="G61" s="336"/>
      <c r="H61" s="336"/>
      <c r="I61" s="336"/>
    </row>
  </sheetData>
  <mergeCells count="119">
    <mergeCell ref="B2:G2"/>
    <mergeCell ref="H2:M2"/>
    <mergeCell ref="N2:AH2"/>
    <mergeCell ref="B3:AD3"/>
    <mergeCell ref="AE3:AH3"/>
    <mergeCell ref="B6:I6"/>
    <mergeCell ref="K6:Q6"/>
    <mergeCell ref="S6:Y6"/>
    <mergeCell ref="AA6:AG6"/>
    <mergeCell ref="AA7:AC7"/>
    <mergeCell ref="AE7:AG7"/>
    <mergeCell ref="C8:D8"/>
    <mergeCell ref="G8:H8"/>
    <mergeCell ref="K8:L8"/>
    <mergeCell ref="O8:P8"/>
    <mergeCell ref="S8:T8"/>
    <mergeCell ref="W8:X8"/>
    <mergeCell ref="AA8:AB8"/>
    <mergeCell ref="AE8:AF8"/>
    <mergeCell ref="C7:E7"/>
    <mergeCell ref="G7:I7"/>
    <mergeCell ref="K7:M7"/>
    <mergeCell ref="O7:Q7"/>
    <mergeCell ref="S7:U7"/>
    <mergeCell ref="W7:Y7"/>
    <mergeCell ref="AA9:AB9"/>
    <mergeCell ref="AE9:AF9"/>
    <mergeCell ref="C10:D10"/>
    <mergeCell ref="G10:H10"/>
    <mergeCell ref="K10:L10"/>
    <mergeCell ref="O10:P10"/>
    <mergeCell ref="S10:T10"/>
    <mergeCell ref="W10:X10"/>
    <mergeCell ref="AA10:AB10"/>
    <mergeCell ref="AE10:AF10"/>
    <mergeCell ref="C9:D9"/>
    <mergeCell ref="G9:H9"/>
    <mergeCell ref="K9:L9"/>
    <mergeCell ref="O9:P9"/>
    <mergeCell ref="S9:T9"/>
    <mergeCell ref="W9:X9"/>
    <mergeCell ref="AA11:AB11"/>
    <mergeCell ref="AE11:AF11"/>
    <mergeCell ref="C12:I12"/>
    <mergeCell ref="K12:Q12"/>
    <mergeCell ref="S12:Y12"/>
    <mergeCell ref="AA12:AG12"/>
    <mergeCell ref="C11:D11"/>
    <mergeCell ref="G11:H11"/>
    <mergeCell ref="K11:L11"/>
    <mergeCell ref="O11:P11"/>
    <mergeCell ref="S11:T11"/>
    <mergeCell ref="W11:X11"/>
    <mergeCell ref="C13:I13"/>
    <mergeCell ref="K13:Q13"/>
    <mergeCell ref="S13:Y13"/>
    <mergeCell ref="AA13:AG13"/>
    <mergeCell ref="C16:E16"/>
    <mergeCell ref="G16:I16"/>
    <mergeCell ref="K16:M16"/>
    <mergeCell ref="O16:Q16"/>
    <mergeCell ref="S16:U16"/>
    <mergeCell ref="W16:Y16"/>
    <mergeCell ref="C22:I22"/>
    <mergeCell ref="S22:Y22"/>
    <mergeCell ref="AA22:AC22"/>
    <mergeCell ref="AE22:AG22"/>
    <mergeCell ref="C25:I25"/>
    <mergeCell ref="K25:M25"/>
    <mergeCell ref="O25:Q25"/>
    <mergeCell ref="AE25:AG25"/>
    <mergeCell ref="AA16:AC16"/>
    <mergeCell ref="AE16:AG16"/>
    <mergeCell ref="C19:I19"/>
    <mergeCell ref="O19:Q19"/>
    <mergeCell ref="S19:Y19"/>
    <mergeCell ref="AA19:AC19"/>
    <mergeCell ref="AE19:AG19"/>
    <mergeCell ref="AA31:AG31"/>
    <mergeCell ref="C34:E34"/>
    <mergeCell ref="G34:I34"/>
    <mergeCell ref="K34:M34"/>
    <mergeCell ref="W34:Y34"/>
    <mergeCell ref="AA34:AC34"/>
    <mergeCell ref="AE34:AG34"/>
    <mergeCell ref="C28:I28"/>
    <mergeCell ref="K28:Q28"/>
    <mergeCell ref="S28:U28"/>
    <mergeCell ref="AA28:AC28"/>
    <mergeCell ref="AE28:AG28"/>
    <mergeCell ref="C31:I31"/>
    <mergeCell ref="K31:M31"/>
    <mergeCell ref="O31:Q31"/>
    <mergeCell ref="S31:U31"/>
    <mergeCell ref="W31:Y31"/>
    <mergeCell ref="K37:Q37"/>
    <mergeCell ref="S37:Y37"/>
    <mergeCell ref="AA37:AC37"/>
    <mergeCell ref="AE37:AG37"/>
    <mergeCell ref="C40:I40"/>
    <mergeCell ref="K40:Q40"/>
    <mergeCell ref="S40:U40"/>
    <mergeCell ref="W40:Y40"/>
    <mergeCell ref="AA40:AG40"/>
    <mergeCell ref="AE50:AG50"/>
    <mergeCell ref="V56:AB56"/>
    <mergeCell ref="C59:I59"/>
    <mergeCell ref="C60:I60"/>
    <mergeCell ref="C61:I61"/>
    <mergeCell ref="K43:Q43"/>
    <mergeCell ref="S43:Y43"/>
    <mergeCell ref="AA43:AG43"/>
    <mergeCell ref="C50:E50"/>
    <mergeCell ref="G50:I50"/>
    <mergeCell ref="K50:M50"/>
    <mergeCell ref="O50:Q50"/>
    <mergeCell ref="S50:U50"/>
    <mergeCell ref="W50:Y50"/>
    <mergeCell ref="AA50:AC50"/>
  </mergeCells>
  <pageMargins left="0.7" right="0.7" top="0.75" bottom="0.75" header="0.3" footer="0.3"/>
  <pageSetup scale="2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DO63"/>
  <sheetViews>
    <sheetView showGridLines="0" topLeftCell="A8" zoomScale="25" zoomScaleNormal="25" zoomScaleSheetLayoutView="40" workbookViewId="0">
      <selection activeCell="AO10" sqref="AO10:BV10"/>
    </sheetView>
  </sheetViews>
  <sheetFormatPr baseColWidth="10" defaultColWidth="11.42578125" defaultRowHeight="12.75" x14ac:dyDescent="0.25"/>
  <cols>
    <col min="1" max="1" width="17.85546875" style="1" customWidth="1"/>
    <col min="2" max="2" width="60.85546875" style="1" customWidth="1"/>
    <col min="3" max="3" width="6.42578125" style="1" customWidth="1"/>
    <col min="4" max="4" width="27.140625" style="1" customWidth="1"/>
    <col min="5" max="5" width="8.42578125" style="1" customWidth="1"/>
    <col min="6" max="6" width="2.85546875" style="1" customWidth="1"/>
    <col min="7" max="7" width="9" style="1" customWidth="1"/>
    <col min="8" max="8" width="40.28515625" style="1" customWidth="1"/>
    <col min="9" max="9" width="13.140625" style="2" customWidth="1"/>
    <col min="10" max="10" width="2.85546875" style="1" customWidth="1"/>
    <col min="11" max="11" width="7.7109375" style="1" customWidth="1"/>
    <col min="12" max="12" width="43.42578125" style="1" customWidth="1"/>
    <col min="13" max="13" width="12.7109375" style="1" customWidth="1"/>
    <col min="14" max="14" width="2.85546875" style="1" customWidth="1"/>
    <col min="15" max="15" width="12.28515625" style="1" customWidth="1"/>
    <col min="16" max="16" width="39.42578125" style="3" customWidth="1"/>
    <col min="17" max="17" width="15.7109375" style="2" customWidth="1"/>
    <col min="18" max="18" width="2.85546875" style="1" customWidth="1"/>
    <col min="19" max="19" width="9.42578125" style="1" customWidth="1"/>
    <col min="20" max="20" width="44.7109375" style="3" customWidth="1"/>
    <col min="21" max="21" width="16.140625" style="2" customWidth="1"/>
    <col min="22" max="22" width="2.85546875" style="1" customWidth="1"/>
    <col min="23" max="23" width="9" style="1" customWidth="1"/>
    <col min="24" max="24" width="41.85546875" style="1" customWidth="1"/>
    <col min="25" max="25" width="12.140625" style="1" customWidth="1"/>
    <col min="26" max="26" width="2.85546875" style="1" customWidth="1"/>
    <col min="27" max="27" width="9.42578125" style="1" customWidth="1"/>
    <col min="28" max="28" width="44.7109375" style="1" customWidth="1"/>
    <col min="29" max="29" width="12.7109375" style="2" customWidth="1"/>
    <col min="30" max="30" width="2.85546875" style="1" customWidth="1"/>
    <col min="31" max="31" width="9.42578125" style="1" customWidth="1"/>
    <col min="32" max="32" width="44.7109375" style="1" customWidth="1"/>
    <col min="33" max="33" width="15.140625" style="2" customWidth="1"/>
    <col min="34" max="34" width="2.85546875" style="1" customWidth="1"/>
    <col min="35" max="35" width="13.28515625" style="1" customWidth="1"/>
    <col min="36" max="36" width="41" style="1" customWidth="1"/>
    <col min="37" max="37" width="16.7109375" style="1" customWidth="1"/>
    <col min="38" max="38" width="26.42578125" style="1" customWidth="1"/>
    <col min="39" max="16384" width="11.42578125" style="1"/>
  </cols>
  <sheetData>
    <row r="1" spans="3:119" ht="20.25" customHeight="1" x14ac:dyDescent="0.25"/>
    <row r="2" spans="3:119" s="4" customFormat="1" ht="75.75" customHeight="1" x14ac:dyDescent="0.2">
      <c r="C2" s="375" t="s">
        <v>0</v>
      </c>
      <c r="D2" s="376"/>
      <c r="E2" s="376"/>
      <c r="F2" s="376"/>
      <c r="G2" s="376"/>
      <c r="H2" s="376"/>
      <c r="I2" s="376"/>
      <c r="J2" s="376"/>
      <c r="K2" s="377"/>
      <c r="L2" s="375" t="s">
        <v>1</v>
      </c>
      <c r="M2" s="376"/>
      <c r="N2" s="376"/>
      <c r="O2" s="376"/>
      <c r="P2" s="376"/>
      <c r="Q2" s="377"/>
      <c r="R2" s="375" t="s">
        <v>2</v>
      </c>
      <c r="S2" s="376"/>
      <c r="T2" s="376"/>
      <c r="U2" s="376"/>
      <c r="V2" s="376"/>
      <c r="W2" s="376"/>
      <c r="X2" s="376"/>
      <c r="Y2" s="376"/>
      <c r="Z2" s="376"/>
      <c r="AA2" s="376"/>
      <c r="AB2" s="376"/>
      <c r="AC2" s="376"/>
      <c r="AD2" s="376"/>
      <c r="AE2" s="376"/>
      <c r="AF2" s="376"/>
      <c r="AG2" s="376"/>
      <c r="AH2" s="376"/>
      <c r="AI2" s="376"/>
      <c r="AJ2" s="376"/>
      <c r="AK2" s="376"/>
      <c r="AL2" s="377"/>
      <c r="AM2" s="239"/>
      <c r="AN2" s="239"/>
      <c r="AO2" s="449" t="s">
        <v>147</v>
      </c>
      <c r="AP2" s="450"/>
      <c r="AQ2" s="450"/>
      <c r="AR2" s="450"/>
      <c r="AS2" s="450"/>
      <c r="AT2" s="450"/>
      <c r="AU2" s="450"/>
      <c r="AV2" s="450"/>
      <c r="AW2" s="450"/>
      <c r="AX2" s="450"/>
      <c r="AY2" s="450"/>
      <c r="AZ2" s="450"/>
      <c r="BA2" s="450"/>
      <c r="BB2" s="450"/>
      <c r="BC2" s="450"/>
      <c r="BD2" s="450"/>
      <c r="BE2" s="450"/>
      <c r="BF2" s="450"/>
      <c r="BG2" s="450"/>
      <c r="BH2" s="450"/>
      <c r="BI2" s="450"/>
      <c r="BJ2" s="450"/>
      <c r="BK2" s="450"/>
      <c r="BL2" s="450"/>
      <c r="BM2" s="450"/>
      <c r="BN2" s="450"/>
      <c r="BO2" s="450"/>
      <c r="BP2" s="450"/>
      <c r="BQ2" s="450"/>
      <c r="BR2" s="450"/>
      <c r="BS2" s="450"/>
      <c r="BT2" s="450"/>
      <c r="BU2" s="450"/>
      <c r="BV2" s="450"/>
      <c r="BW2" s="450"/>
      <c r="BX2" s="450"/>
      <c r="BY2" s="450"/>
      <c r="BZ2" s="450"/>
      <c r="CA2" s="450"/>
      <c r="CB2" s="450"/>
      <c r="CC2" s="450"/>
      <c r="CD2" s="450"/>
      <c r="CE2" s="450"/>
      <c r="CF2" s="450"/>
      <c r="CG2" s="450"/>
      <c r="CH2" s="450"/>
      <c r="CI2" s="450"/>
      <c r="CJ2" s="450"/>
      <c r="CK2" s="450"/>
      <c r="CL2" s="450"/>
      <c r="CM2" s="450"/>
      <c r="CN2" s="450"/>
      <c r="CO2" s="450"/>
      <c r="CP2" s="450"/>
      <c r="CQ2" s="450"/>
      <c r="CR2" s="450"/>
      <c r="CS2" s="450"/>
      <c r="CT2" s="450"/>
      <c r="CU2" s="450"/>
      <c r="CV2" s="450"/>
      <c r="CW2" s="450"/>
      <c r="CX2" s="450"/>
      <c r="CY2" s="450"/>
      <c r="CZ2" s="450"/>
      <c r="DA2" s="450"/>
      <c r="DB2" s="450"/>
      <c r="DC2" s="450"/>
      <c r="DD2" s="450"/>
      <c r="DE2" s="450"/>
      <c r="DF2" s="450"/>
      <c r="DG2" s="450"/>
      <c r="DH2" s="450"/>
      <c r="DI2" s="450"/>
      <c r="DJ2" s="450"/>
      <c r="DK2" s="450"/>
      <c r="DL2" s="450"/>
      <c r="DM2" s="451"/>
      <c r="DN2" s="239"/>
      <c r="DO2" s="239"/>
    </row>
    <row r="3" spans="3:119" s="5" customFormat="1" ht="34.5" customHeight="1" x14ac:dyDescent="0.2">
      <c r="C3" s="6"/>
      <c r="D3" s="6"/>
      <c r="E3" s="6"/>
      <c r="F3" s="6"/>
      <c r="G3" s="6"/>
      <c r="H3" s="378">
        <v>2026</v>
      </c>
      <c r="I3" s="378"/>
      <c r="J3" s="378"/>
      <c r="K3" s="378"/>
      <c r="L3" s="378"/>
      <c r="M3" s="7"/>
      <c r="N3" s="7"/>
      <c r="O3" s="7"/>
      <c r="P3" s="379">
        <v>2027</v>
      </c>
      <c r="Q3" s="379"/>
      <c r="R3" s="379"/>
      <c r="S3" s="379"/>
      <c r="T3" s="7"/>
      <c r="U3" s="7"/>
      <c r="V3" s="7"/>
      <c r="W3" s="7"/>
      <c r="X3" s="378">
        <v>2028</v>
      </c>
      <c r="Y3" s="378"/>
      <c r="Z3" s="378"/>
      <c r="AA3" s="378"/>
      <c r="AB3" s="378"/>
      <c r="AC3" s="7"/>
      <c r="AD3" s="7"/>
      <c r="AE3" s="7"/>
      <c r="AF3" s="378">
        <v>2029</v>
      </c>
      <c r="AG3" s="378"/>
      <c r="AH3" s="378"/>
      <c r="AI3" s="378"/>
      <c r="AJ3" s="378"/>
      <c r="AK3" s="378"/>
      <c r="AL3" s="378"/>
      <c r="AM3" s="239"/>
      <c r="AN3" s="239"/>
      <c r="AO3" s="239"/>
      <c r="AP3" s="239"/>
      <c r="AQ3" s="239"/>
      <c r="AR3" s="239"/>
      <c r="AS3" s="239"/>
      <c r="AT3" s="239"/>
      <c r="AU3" s="239"/>
      <c r="AV3" s="239"/>
      <c r="AW3" s="239"/>
      <c r="AX3" s="239"/>
      <c r="AY3" s="239"/>
      <c r="AZ3" s="239"/>
      <c r="BA3" s="239"/>
      <c r="BB3" s="239"/>
      <c r="BC3" s="239"/>
      <c r="BD3" s="239"/>
      <c r="BE3" s="239"/>
      <c r="BF3" s="239"/>
      <c r="BG3" s="239"/>
      <c r="BH3" s="239"/>
      <c r="BI3" s="239"/>
      <c r="BJ3" s="239"/>
      <c r="BK3" s="239"/>
      <c r="BL3" s="239"/>
      <c r="BM3" s="239"/>
      <c r="BN3" s="239"/>
      <c r="BO3" s="239"/>
      <c r="BP3" s="239"/>
      <c r="BQ3" s="239"/>
      <c r="BR3" s="239"/>
      <c r="BS3" s="239"/>
      <c r="BT3" s="239"/>
      <c r="BU3" s="239"/>
      <c r="BV3" s="239"/>
      <c r="BW3" s="239"/>
      <c r="BX3" s="240"/>
      <c r="BY3" s="239"/>
      <c r="BZ3" s="239"/>
      <c r="CA3" s="239"/>
      <c r="CB3" s="239"/>
      <c r="CC3" s="239"/>
      <c r="CD3" s="239"/>
      <c r="CE3" s="239"/>
      <c r="CF3" s="239"/>
      <c r="CG3" s="239"/>
      <c r="CH3" s="239"/>
      <c r="CI3" s="239"/>
      <c r="CJ3" s="239"/>
      <c r="CK3" s="239"/>
      <c r="CL3" s="239"/>
      <c r="CM3" s="239"/>
      <c r="CN3" s="239"/>
      <c r="CO3" s="239"/>
      <c r="CP3" s="239"/>
      <c r="CQ3" s="239"/>
      <c r="CR3" s="239"/>
      <c r="CS3" s="239"/>
      <c r="CT3" s="239"/>
      <c r="CU3" s="239"/>
      <c r="CV3" s="239"/>
      <c r="CW3" s="239"/>
      <c r="CX3" s="239"/>
      <c r="CY3" s="239"/>
      <c r="CZ3" s="239"/>
      <c r="DA3" s="239"/>
      <c r="DB3" s="239"/>
      <c r="DC3" s="239"/>
      <c r="DD3" s="239"/>
      <c r="DE3" s="239"/>
      <c r="DF3" s="239"/>
      <c r="DG3" s="239"/>
      <c r="DH3" s="239"/>
      <c r="DI3" s="239"/>
      <c r="DJ3" s="239"/>
      <c r="DK3" s="239"/>
      <c r="DL3" s="239"/>
      <c r="DM3" s="239"/>
      <c r="DN3" s="239"/>
      <c r="DO3" s="239"/>
    </row>
    <row r="4" spans="3:119" s="8" customFormat="1" ht="9.75" customHeight="1" thickBot="1" x14ac:dyDescent="0.3">
      <c r="C4" s="9"/>
      <c r="D4" s="9"/>
      <c r="E4" s="9"/>
      <c r="F4" s="10"/>
      <c r="G4" s="10"/>
      <c r="H4" s="10"/>
      <c r="I4" s="10"/>
      <c r="J4" s="10"/>
      <c r="K4" s="10"/>
      <c r="L4" s="10"/>
      <c r="M4" s="10"/>
      <c r="N4" s="10"/>
      <c r="O4" s="10"/>
      <c r="P4" s="11"/>
      <c r="Q4" s="10"/>
      <c r="R4" s="10"/>
      <c r="S4" s="10"/>
      <c r="T4" s="11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9"/>
      <c r="AM4" s="241"/>
      <c r="AN4" s="241"/>
      <c r="AO4" s="444" t="s">
        <v>148</v>
      </c>
      <c r="AP4" s="445"/>
      <c r="AQ4" s="445"/>
      <c r="AR4" s="445"/>
      <c r="AS4" s="445"/>
      <c r="AT4" s="445"/>
      <c r="AU4" s="445"/>
      <c r="AV4" s="445"/>
      <c r="AW4" s="445"/>
      <c r="AX4" s="445"/>
      <c r="AY4" s="445"/>
      <c r="AZ4" s="445"/>
      <c r="BA4" s="445"/>
      <c r="BB4" s="445"/>
      <c r="BC4" s="445"/>
      <c r="BD4" s="445"/>
      <c r="BE4" s="445"/>
      <c r="BF4" s="445"/>
      <c r="BG4" s="445"/>
      <c r="BH4" s="445"/>
      <c r="BI4" s="445"/>
      <c r="BJ4" s="445"/>
      <c r="BK4" s="445"/>
      <c r="BL4" s="445"/>
      <c r="BM4" s="445"/>
      <c r="BN4" s="445"/>
      <c r="BO4" s="445"/>
      <c r="BP4" s="445"/>
      <c r="BQ4" s="445"/>
      <c r="BR4" s="445"/>
      <c r="BS4" s="445"/>
      <c r="BT4" s="445"/>
      <c r="BU4" s="445"/>
      <c r="BV4" s="445"/>
      <c r="BW4" s="445"/>
      <c r="BX4" s="445"/>
      <c r="BY4" s="445"/>
      <c r="BZ4" s="445"/>
      <c r="CA4" s="445"/>
      <c r="CB4" s="445"/>
      <c r="CC4" s="445"/>
      <c r="CD4" s="445"/>
      <c r="CE4" s="445"/>
      <c r="CF4" s="445"/>
      <c r="CG4" s="445"/>
      <c r="CH4" s="445"/>
      <c r="CI4" s="445"/>
      <c r="CJ4" s="445"/>
      <c r="CK4" s="445"/>
      <c r="CL4" s="445"/>
      <c r="CM4" s="445"/>
      <c r="CN4" s="445"/>
      <c r="CO4" s="445"/>
      <c r="CP4" s="445"/>
      <c r="CQ4" s="445"/>
      <c r="CR4" s="445"/>
      <c r="CS4" s="445"/>
      <c r="CT4" s="445"/>
      <c r="CU4" s="445"/>
      <c r="CV4" s="445"/>
      <c r="CW4" s="445"/>
      <c r="CX4" s="445"/>
      <c r="CY4" s="445"/>
      <c r="CZ4" s="445"/>
      <c r="DA4" s="445"/>
      <c r="DB4" s="445"/>
      <c r="DC4" s="445"/>
      <c r="DD4" s="445"/>
      <c r="DE4" s="445"/>
      <c r="DF4" s="445"/>
      <c r="DG4" s="445"/>
      <c r="DH4" s="445"/>
      <c r="DI4" s="445"/>
      <c r="DJ4" s="445"/>
      <c r="DK4" s="445"/>
      <c r="DL4" s="445"/>
      <c r="DM4" s="446"/>
      <c r="DN4" s="242"/>
      <c r="DO4" s="241"/>
    </row>
    <row r="5" spans="3:119" s="8" customFormat="1" ht="9.75" customHeight="1" x14ac:dyDescent="0.2">
      <c r="F5" s="12"/>
      <c r="G5" s="12"/>
      <c r="H5" s="12"/>
      <c r="I5" s="12"/>
      <c r="J5" s="12"/>
      <c r="K5" s="12"/>
      <c r="L5" s="12"/>
      <c r="M5" s="12"/>
      <c r="N5" s="12"/>
      <c r="O5" s="12"/>
      <c r="P5" s="13"/>
      <c r="Q5" s="12"/>
      <c r="R5" s="12"/>
      <c r="S5" s="12"/>
      <c r="T5" s="13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M5" s="239"/>
      <c r="AN5" s="239"/>
      <c r="AO5" s="239"/>
      <c r="AP5" s="239"/>
      <c r="AQ5" s="239"/>
      <c r="AR5" s="239"/>
      <c r="AS5" s="239"/>
      <c r="AT5" s="239"/>
      <c r="AU5" s="239"/>
      <c r="AV5" s="239"/>
      <c r="AW5" s="239"/>
      <c r="AX5" s="239"/>
      <c r="AY5" s="239"/>
      <c r="AZ5" s="239"/>
      <c r="BA5" s="239"/>
      <c r="BB5" s="239"/>
      <c r="BC5" s="239"/>
      <c r="BD5" s="239"/>
      <c r="BE5" s="239"/>
      <c r="BF5" s="239"/>
      <c r="BG5" s="239"/>
      <c r="BH5" s="239"/>
      <c r="BI5" s="239"/>
      <c r="BJ5" s="239"/>
      <c r="BK5" s="239"/>
      <c r="BL5" s="239"/>
      <c r="BM5" s="239"/>
      <c r="BN5" s="239"/>
      <c r="BO5" s="239"/>
      <c r="BP5" s="239"/>
      <c r="BQ5" s="239"/>
      <c r="BR5" s="239"/>
      <c r="BS5" s="239"/>
      <c r="BT5" s="239"/>
      <c r="BU5" s="239"/>
      <c r="BV5" s="239"/>
      <c r="BW5" s="239"/>
      <c r="BX5" s="240"/>
      <c r="BY5" s="239"/>
      <c r="BZ5" s="239"/>
      <c r="CA5" s="239"/>
      <c r="CB5" s="239"/>
      <c r="CC5" s="239"/>
      <c r="CD5" s="239"/>
      <c r="CE5" s="239"/>
      <c r="CF5" s="239"/>
      <c r="CG5" s="239"/>
      <c r="CH5" s="239"/>
      <c r="CI5" s="239"/>
      <c r="CJ5" s="239"/>
      <c r="CK5" s="239"/>
      <c r="CL5" s="239"/>
      <c r="CM5" s="239"/>
      <c r="CN5" s="239"/>
      <c r="CO5" s="239"/>
      <c r="CP5" s="239"/>
      <c r="CQ5" s="239"/>
      <c r="CR5" s="239"/>
      <c r="CS5" s="239"/>
      <c r="CT5" s="239"/>
      <c r="CU5" s="239"/>
      <c r="CV5" s="239"/>
      <c r="CW5" s="239"/>
      <c r="CX5" s="239"/>
      <c r="CY5" s="239"/>
      <c r="CZ5" s="239"/>
      <c r="DA5" s="239"/>
      <c r="DB5" s="239"/>
      <c r="DC5" s="239"/>
      <c r="DD5" s="239"/>
      <c r="DE5" s="239"/>
      <c r="DF5" s="239"/>
      <c r="DG5" s="239"/>
      <c r="DH5" s="239"/>
      <c r="DI5" s="239"/>
      <c r="DJ5" s="239"/>
      <c r="DK5" s="239"/>
      <c r="DL5" s="239"/>
      <c r="DM5" s="239"/>
      <c r="DN5" s="239"/>
      <c r="DO5" s="239"/>
    </row>
    <row r="6" spans="3:119" s="8" customFormat="1" ht="30" customHeight="1" x14ac:dyDescent="0.2">
      <c r="C6" s="380" t="s">
        <v>3</v>
      </c>
      <c r="D6" s="381"/>
      <c r="E6" s="381"/>
      <c r="F6" s="381"/>
      <c r="G6" s="381"/>
      <c r="H6" s="381"/>
      <c r="I6" s="381"/>
      <c r="J6" s="381"/>
      <c r="K6" s="381"/>
      <c r="L6" s="381"/>
      <c r="M6" s="382"/>
      <c r="N6" s="14"/>
      <c r="O6" s="380" t="s">
        <v>4</v>
      </c>
      <c r="P6" s="381"/>
      <c r="Q6" s="381"/>
      <c r="R6" s="381"/>
      <c r="S6" s="381"/>
      <c r="T6" s="381"/>
      <c r="U6" s="382"/>
      <c r="V6" s="12"/>
      <c r="W6" s="380" t="s">
        <v>5</v>
      </c>
      <c r="X6" s="381"/>
      <c r="Y6" s="381"/>
      <c r="Z6" s="381"/>
      <c r="AA6" s="381"/>
      <c r="AB6" s="381"/>
      <c r="AC6" s="382"/>
      <c r="AD6" s="12"/>
      <c r="AE6" s="380" t="s">
        <v>6</v>
      </c>
      <c r="AF6" s="381"/>
      <c r="AG6" s="381"/>
      <c r="AH6" s="381"/>
      <c r="AI6" s="381"/>
      <c r="AJ6" s="381"/>
      <c r="AK6" s="382"/>
      <c r="AM6" s="239"/>
      <c r="AN6" s="239"/>
      <c r="AO6" s="444" t="s">
        <v>149</v>
      </c>
      <c r="AP6" s="445"/>
      <c r="AQ6" s="445"/>
      <c r="AR6" s="445"/>
      <c r="AS6" s="445"/>
      <c r="AT6" s="445"/>
      <c r="AU6" s="445"/>
      <c r="AV6" s="445"/>
      <c r="AW6" s="445"/>
      <c r="AX6" s="445"/>
      <c r="AY6" s="445"/>
      <c r="AZ6" s="445"/>
      <c r="BA6" s="445"/>
      <c r="BB6" s="445"/>
      <c r="BC6" s="445"/>
      <c r="BD6" s="445"/>
      <c r="BE6" s="445"/>
      <c r="BF6" s="445"/>
      <c r="BG6" s="445"/>
      <c r="BH6" s="445"/>
      <c r="BI6" s="445"/>
      <c r="BJ6" s="445"/>
      <c r="BK6" s="445"/>
      <c r="BL6" s="445"/>
      <c r="BM6" s="445"/>
      <c r="BN6" s="445"/>
      <c r="BO6" s="445"/>
      <c r="BP6" s="445"/>
      <c r="BQ6" s="445"/>
      <c r="BR6" s="445"/>
      <c r="BS6" s="445"/>
      <c r="BT6" s="445"/>
      <c r="BU6" s="445"/>
      <c r="BV6" s="445"/>
      <c r="BW6" s="445"/>
      <c r="BX6" s="445"/>
      <c r="BY6" s="445"/>
      <c r="BZ6" s="445"/>
      <c r="CA6" s="445"/>
      <c r="CB6" s="445"/>
      <c r="CC6" s="445"/>
      <c r="CD6" s="445"/>
      <c r="CE6" s="445"/>
      <c r="CF6" s="445"/>
      <c r="CG6" s="445"/>
      <c r="CH6" s="445"/>
      <c r="CI6" s="445"/>
      <c r="CJ6" s="445"/>
      <c r="CK6" s="445"/>
      <c r="CL6" s="445"/>
      <c r="CM6" s="445"/>
      <c r="CN6" s="445"/>
      <c r="CO6" s="445"/>
      <c r="CP6" s="445"/>
      <c r="CQ6" s="445"/>
      <c r="CR6" s="445"/>
      <c r="CS6" s="445"/>
      <c r="CT6" s="445"/>
      <c r="CU6" s="445"/>
      <c r="CV6" s="445"/>
      <c r="CW6" s="445"/>
      <c r="CX6" s="445"/>
      <c r="CY6" s="445"/>
      <c r="CZ6" s="445"/>
      <c r="DA6" s="445"/>
      <c r="DB6" s="445"/>
      <c r="DC6" s="445"/>
      <c r="DD6" s="445"/>
      <c r="DE6" s="445"/>
      <c r="DF6" s="445"/>
      <c r="DG6" s="446"/>
      <c r="DH6" s="239"/>
      <c r="DI6" s="452" t="s">
        <v>150</v>
      </c>
      <c r="DJ6" s="453"/>
      <c r="DK6" s="453"/>
      <c r="DL6" s="453"/>
      <c r="DM6" s="454"/>
      <c r="DN6" s="243"/>
      <c r="DO6" s="239"/>
    </row>
    <row r="7" spans="3:119" s="8" customFormat="1" ht="30" customHeight="1" x14ac:dyDescent="0.2">
      <c r="C7" s="380" t="s">
        <v>7</v>
      </c>
      <c r="D7" s="381"/>
      <c r="E7" s="382"/>
      <c r="F7" s="12"/>
      <c r="G7" s="383" t="s">
        <v>8</v>
      </c>
      <c r="H7" s="383"/>
      <c r="I7" s="383"/>
      <c r="J7" s="12"/>
      <c r="K7" s="383" t="s">
        <v>9</v>
      </c>
      <c r="L7" s="383"/>
      <c r="M7" s="383"/>
      <c r="N7" s="14"/>
      <c r="O7" s="384" t="s">
        <v>10</v>
      </c>
      <c r="P7" s="384"/>
      <c r="Q7" s="384"/>
      <c r="R7" s="12"/>
      <c r="S7" s="384" t="s">
        <v>11</v>
      </c>
      <c r="T7" s="384"/>
      <c r="U7" s="384"/>
      <c r="V7" s="12"/>
      <c r="W7" s="384" t="s">
        <v>12</v>
      </c>
      <c r="X7" s="384"/>
      <c r="Y7" s="384"/>
      <c r="Z7" s="12"/>
      <c r="AA7" s="384" t="s">
        <v>13</v>
      </c>
      <c r="AB7" s="384"/>
      <c r="AC7" s="384"/>
      <c r="AD7" s="12"/>
      <c r="AE7" s="384" t="s">
        <v>14</v>
      </c>
      <c r="AF7" s="384"/>
      <c r="AG7" s="384"/>
      <c r="AH7" s="12"/>
      <c r="AI7" s="384" t="s">
        <v>15</v>
      </c>
      <c r="AJ7" s="384"/>
      <c r="AK7" s="384"/>
      <c r="AM7" s="239"/>
      <c r="AN7" s="239"/>
      <c r="AO7" s="239"/>
      <c r="AP7" s="239"/>
      <c r="AQ7" s="239"/>
      <c r="AR7" s="239"/>
      <c r="AS7" s="239"/>
      <c r="AT7" s="239"/>
      <c r="AU7" s="239"/>
      <c r="AV7" s="239"/>
      <c r="AW7" s="239"/>
      <c r="AX7" s="239"/>
      <c r="AY7" s="239"/>
      <c r="AZ7" s="239"/>
      <c r="BA7" s="239"/>
      <c r="BB7" s="239"/>
      <c r="BC7" s="239"/>
      <c r="BD7" s="239"/>
      <c r="BE7" s="239"/>
      <c r="BF7" s="239"/>
      <c r="BG7" s="239"/>
      <c r="BH7" s="239"/>
      <c r="BI7" s="239"/>
      <c r="BJ7" s="239"/>
      <c r="BK7" s="239"/>
      <c r="BL7" s="239"/>
      <c r="BM7" s="239"/>
      <c r="BN7" s="239"/>
      <c r="BO7" s="239"/>
      <c r="BP7" s="239"/>
      <c r="BQ7" s="239"/>
      <c r="BR7" s="239"/>
      <c r="BS7" s="239"/>
      <c r="BT7" s="239"/>
      <c r="BU7" s="239"/>
      <c r="BV7" s="239"/>
      <c r="BW7" s="239"/>
      <c r="BX7" s="239"/>
      <c r="BY7" s="239"/>
      <c r="BZ7" s="239"/>
      <c r="CA7" s="239"/>
      <c r="CB7" s="239"/>
      <c r="CC7" s="239"/>
      <c r="CD7" s="239"/>
      <c r="CE7" s="239"/>
      <c r="CF7" s="239"/>
      <c r="CG7" s="239"/>
      <c r="CH7" s="239"/>
      <c r="CI7" s="239"/>
      <c r="CJ7" s="239"/>
      <c r="CK7" s="239"/>
      <c r="CL7" s="239"/>
      <c r="CM7" s="239"/>
      <c r="CN7" s="239"/>
      <c r="CO7" s="239"/>
      <c r="CP7" s="239"/>
      <c r="CQ7" s="239"/>
      <c r="CR7" s="239"/>
      <c r="CS7" s="239"/>
      <c r="CT7" s="239"/>
      <c r="CU7" s="239"/>
      <c r="CV7" s="239"/>
      <c r="CW7" s="239"/>
      <c r="CX7" s="239"/>
      <c r="CY7" s="239"/>
      <c r="CZ7" s="239"/>
      <c r="DA7" s="239"/>
      <c r="DB7" s="239"/>
      <c r="DC7" s="239"/>
      <c r="DD7" s="239"/>
      <c r="DE7" s="239"/>
      <c r="DF7" s="239"/>
      <c r="DG7" s="239"/>
      <c r="DH7" s="239"/>
      <c r="DI7" s="239"/>
      <c r="DJ7" s="239"/>
      <c r="DK7" s="239"/>
      <c r="DL7" s="239"/>
      <c r="DM7" s="239"/>
      <c r="DN7" s="239"/>
      <c r="DO7" s="239"/>
    </row>
    <row r="8" spans="3:119" s="15" customFormat="1" ht="51" customHeight="1" x14ac:dyDescent="0.25">
      <c r="C8" s="385" t="s">
        <v>16</v>
      </c>
      <c r="D8" s="386"/>
      <c r="E8" s="16">
        <v>2</v>
      </c>
      <c r="F8" s="17"/>
      <c r="G8" s="387" t="s">
        <v>17</v>
      </c>
      <c r="H8" s="388"/>
      <c r="I8" s="18">
        <v>17</v>
      </c>
      <c r="J8" s="17"/>
      <c r="K8" s="387" t="s">
        <v>17</v>
      </c>
      <c r="L8" s="388"/>
      <c r="M8" s="18">
        <v>17</v>
      </c>
      <c r="N8" s="17"/>
      <c r="O8" s="387" t="s">
        <v>17</v>
      </c>
      <c r="P8" s="388"/>
      <c r="Q8" s="18">
        <v>17</v>
      </c>
      <c r="R8" s="17"/>
      <c r="S8" s="387" t="s">
        <v>17</v>
      </c>
      <c r="T8" s="388"/>
      <c r="U8" s="18">
        <v>17</v>
      </c>
      <c r="V8" s="17"/>
      <c r="W8" s="387" t="s">
        <v>17</v>
      </c>
      <c r="X8" s="388"/>
      <c r="Y8" s="18">
        <v>17</v>
      </c>
      <c r="Z8" s="17"/>
      <c r="AA8" s="387" t="s">
        <v>17</v>
      </c>
      <c r="AB8" s="388"/>
      <c r="AC8" s="18">
        <v>17</v>
      </c>
      <c r="AD8" s="17"/>
      <c r="AE8" s="387" t="s">
        <v>17</v>
      </c>
      <c r="AF8" s="388"/>
      <c r="AG8" s="18">
        <v>17</v>
      </c>
      <c r="AH8" s="17"/>
      <c r="AI8" s="387" t="s">
        <v>17</v>
      </c>
      <c r="AJ8" s="388"/>
      <c r="AK8" s="18">
        <v>17</v>
      </c>
      <c r="AM8" s="244"/>
      <c r="AN8" s="244"/>
      <c r="AO8" s="444" t="s">
        <v>151</v>
      </c>
      <c r="AP8" s="445"/>
      <c r="AQ8" s="445"/>
      <c r="AR8" s="445"/>
      <c r="AS8" s="445"/>
      <c r="AT8" s="445"/>
      <c r="AU8" s="445"/>
      <c r="AV8" s="445"/>
      <c r="AW8" s="445"/>
      <c r="AX8" s="445"/>
      <c r="AY8" s="445"/>
      <c r="AZ8" s="445"/>
      <c r="BA8" s="445"/>
      <c r="BB8" s="445"/>
      <c r="BC8" s="445"/>
      <c r="BD8" s="445"/>
      <c r="BE8" s="445"/>
      <c r="BF8" s="445"/>
      <c r="BG8" s="445"/>
      <c r="BH8" s="445"/>
      <c r="BI8" s="445"/>
      <c r="BJ8" s="445"/>
      <c r="BK8" s="445"/>
      <c r="BL8" s="445"/>
      <c r="BM8" s="445"/>
      <c r="BN8" s="445"/>
      <c r="BO8" s="445"/>
      <c r="BP8" s="445"/>
      <c r="BQ8" s="445"/>
      <c r="BR8" s="445"/>
      <c r="BS8" s="445"/>
      <c r="BT8" s="445"/>
      <c r="BU8" s="445"/>
      <c r="BV8" s="445"/>
      <c r="BW8" s="446"/>
      <c r="BX8" s="244"/>
      <c r="BY8" s="429" t="s">
        <v>152</v>
      </c>
      <c r="BZ8" s="429"/>
      <c r="CA8" s="429"/>
      <c r="CB8" s="429"/>
      <c r="CC8" s="429"/>
      <c r="CD8" s="429"/>
      <c r="CE8" s="429"/>
      <c r="CF8" s="429"/>
      <c r="CG8" s="429"/>
      <c r="CH8" s="429"/>
      <c r="CI8" s="429"/>
      <c r="CJ8" s="429"/>
      <c r="CK8" s="429"/>
      <c r="CL8" s="429"/>
      <c r="CM8" s="429"/>
      <c r="CN8" s="429"/>
      <c r="CO8" s="429"/>
      <c r="CP8" s="429"/>
      <c r="CQ8" s="429"/>
      <c r="CR8" s="429"/>
      <c r="CS8" s="429"/>
      <c r="CT8" s="429"/>
      <c r="CU8" s="429"/>
      <c r="CV8" s="245"/>
      <c r="CW8" s="455" t="s">
        <v>153</v>
      </c>
      <c r="CX8" s="455"/>
      <c r="CY8" s="455"/>
      <c r="CZ8" s="455"/>
      <c r="DA8" s="455"/>
      <c r="DB8" s="455"/>
      <c r="DC8" s="455"/>
      <c r="DD8" s="455"/>
      <c r="DE8" s="455"/>
      <c r="DF8" s="455"/>
      <c r="DG8" s="455"/>
      <c r="DH8" s="244"/>
      <c r="DI8" s="444" t="s">
        <v>154</v>
      </c>
      <c r="DJ8" s="445"/>
      <c r="DK8" s="445"/>
      <c r="DL8" s="445"/>
      <c r="DM8" s="446"/>
      <c r="DN8" s="246"/>
      <c r="DO8" s="244"/>
    </row>
    <row r="9" spans="3:119" s="19" customFormat="1" ht="51" customHeight="1" x14ac:dyDescent="0.2">
      <c r="F9" s="20"/>
      <c r="G9" s="389" t="s">
        <v>18</v>
      </c>
      <c r="H9" s="390"/>
      <c r="I9" s="21">
        <v>2</v>
      </c>
      <c r="J9" s="20"/>
      <c r="K9" s="389" t="s">
        <v>18</v>
      </c>
      <c r="L9" s="390"/>
      <c r="M9" s="21">
        <v>2</v>
      </c>
      <c r="N9" s="20"/>
      <c r="O9" s="389" t="s">
        <v>18</v>
      </c>
      <c r="P9" s="390"/>
      <c r="Q9" s="21">
        <v>2</v>
      </c>
      <c r="R9" s="20"/>
      <c r="S9" s="389" t="s">
        <v>18</v>
      </c>
      <c r="T9" s="390"/>
      <c r="U9" s="21">
        <v>2</v>
      </c>
      <c r="V9" s="20"/>
      <c r="W9" s="389" t="s">
        <v>18</v>
      </c>
      <c r="X9" s="390"/>
      <c r="Y9" s="21">
        <v>2</v>
      </c>
      <c r="Z9" s="20"/>
      <c r="AA9" s="389" t="s">
        <v>18</v>
      </c>
      <c r="AB9" s="390"/>
      <c r="AC9" s="21">
        <v>2</v>
      </c>
      <c r="AD9" s="20"/>
      <c r="AE9" s="389" t="s">
        <v>18</v>
      </c>
      <c r="AF9" s="390"/>
      <c r="AG9" s="21">
        <v>2</v>
      </c>
      <c r="AH9" s="20"/>
      <c r="AI9" s="389" t="s">
        <v>18</v>
      </c>
      <c r="AJ9" s="390"/>
      <c r="AK9" s="21">
        <v>2</v>
      </c>
      <c r="AM9" s="239"/>
      <c r="AN9" s="239"/>
      <c r="AO9" s="439" t="s">
        <v>155</v>
      </c>
      <c r="AP9" s="440"/>
      <c r="AQ9" s="440"/>
      <c r="AR9" s="440"/>
      <c r="AS9" s="440"/>
      <c r="AT9" s="440"/>
      <c r="AU9" s="440"/>
      <c r="AV9" s="440"/>
      <c r="AW9" s="440"/>
      <c r="AX9" s="440"/>
      <c r="AY9" s="440"/>
      <c r="AZ9" s="440"/>
      <c r="BA9" s="440"/>
      <c r="BB9" s="440"/>
      <c r="BC9" s="440"/>
      <c r="BD9" s="440"/>
      <c r="BE9" s="440"/>
      <c r="BF9" s="440"/>
      <c r="BG9" s="440"/>
      <c r="BH9" s="440"/>
      <c r="BI9" s="440"/>
      <c r="BJ9" s="440"/>
      <c r="BK9" s="440"/>
      <c r="BL9" s="440"/>
      <c r="BM9" s="440"/>
      <c r="BN9" s="440"/>
      <c r="BO9" s="440"/>
      <c r="BP9" s="440"/>
      <c r="BQ9" s="440"/>
      <c r="BR9" s="440"/>
      <c r="BS9" s="440"/>
      <c r="BT9" s="440"/>
      <c r="BU9" s="440"/>
      <c r="BV9" s="441"/>
      <c r="BW9" s="247">
        <v>5</v>
      </c>
      <c r="BX9" s="239"/>
      <c r="BY9" s="442" t="s">
        <v>155</v>
      </c>
      <c r="BZ9" s="442"/>
      <c r="CA9" s="442"/>
      <c r="CB9" s="442"/>
      <c r="CC9" s="442"/>
      <c r="CD9" s="442"/>
      <c r="CE9" s="442"/>
      <c r="CF9" s="442"/>
      <c r="CG9" s="442"/>
      <c r="CH9" s="442"/>
      <c r="CI9" s="442"/>
      <c r="CJ9" s="442"/>
      <c r="CK9" s="442"/>
      <c r="CL9" s="442"/>
      <c r="CM9" s="442"/>
      <c r="CN9" s="442"/>
      <c r="CO9" s="442"/>
      <c r="CP9" s="442"/>
      <c r="CQ9" s="442"/>
      <c r="CR9" s="442"/>
      <c r="CS9" s="442"/>
      <c r="CT9" s="442"/>
      <c r="CU9" s="247">
        <v>6</v>
      </c>
      <c r="CV9" s="248"/>
      <c r="CW9" s="443" t="s">
        <v>155</v>
      </c>
      <c r="CX9" s="443"/>
      <c r="CY9" s="443"/>
      <c r="CZ9" s="443"/>
      <c r="DA9" s="443"/>
      <c r="DB9" s="443"/>
      <c r="DC9" s="443"/>
      <c r="DD9" s="443"/>
      <c r="DE9" s="443"/>
      <c r="DF9" s="443"/>
      <c r="DG9" s="249">
        <v>5</v>
      </c>
      <c r="DH9" s="239"/>
      <c r="DI9" s="439" t="s">
        <v>155</v>
      </c>
      <c r="DJ9" s="440"/>
      <c r="DK9" s="440"/>
      <c r="DL9" s="441"/>
      <c r="DM9" s="250">
        <v>10</v>
      </c>
      <c r="DN9" s="251"/>
      <c r="DO9" s="239"/>
    </row>
    <row r="10" spans="3:119" s="15" customFormat="1" ht="44.1" customHeight="1" x14ac:dyDescent="0.2">
      <c r="F10" s="17"/>
      <c r="G10" s="387" t="s">
        <v>19</v>
      </c>
      <c r="H10" s="388"/>
      <c r="I10" s="18">
        <v>1</v>
      </c>
      <c r="J10" s="17"/>
      <c r="K10" s="387" t="s">
        <v>19</v>
      </c>
      <c r="L10" s="388"/>
      <c r="M10" s="18">
        <v>1</v>
      </c>
      <c r="N10" s="17"/>
      <c r="O10" s="387" t="s">
        <v>19</v>
      </c>
      <c r="P10" s="388"/>
      <c r="Q10" s="18">
        <v>1</v>
      </c>
      <c r="R10" s="17"/>
      <c r="S10" s="387" t="s">
        <v>19</v>
      </c>
      <c r="T10" s="388"/>
      <c r="U10" s="18">
        <v>1</v>
      </c>
      <c r="V10" s="17"/>
      <c r="W10" s="387" t="s">
        <v>19</v>
      </c>
      <c r="X10" s="388"/>
      <c r="Y10" s="18">
        <v>1</v>
      </c>
      <c r="Z10" s="17"/>
      <c r="AA10" s="387" t="s">
        <v>19</v>
      </c>
      <c r="AB10" s="388"/>
      <c r="AC10" s="18">
        <v>1</v>
      </c>
      <c r="AD10" s="17"/>
      <c r="AE10" s="387" t="s">
        <v>19</v>
      </c>
      <c r="AF10" s="388"/>
      <c r="AG10" s="18">
        <v>1</v>
      </c>
      <c r="AH10" s="17"/>
      <c r="AI10" s="387" t="s">
        <v>19</v>
      </c>
      <c r="AJ10" s="388"/>
      <c r="AK10" s="18">
        <v>1</v>
      </c>
      <c r="AM10" s="239"/>
      <c r="AN10" s="239"/>
      <c r="AO10" s="439" t="s">
        <v>156</v>
      </c>
      <c r="AP10" s="440"/>
      <c r="AQ10" s="440"/>
      <c r="AR10" s="440"/>
      <c r="AS10" s="440"/>
      <c r="AT10" s="440"/>
      <c r="AU10" s="440"/>
      <c r="AV10" s="440"/>
      <c r="AW10" s="440"/>
      <c r="AX10" s="440"/>
      <c r="AY10" s="440"/>
      <c r="AZ10" s="440"/>
      <c r="BA10" s="440"/>
      <c r="BB10" s="440"/>
      <c r="BC10" s="440"/>
      <c r="BD10" s="440"/>
      <c r="BE10" s="440"/>
      <c r="BF10" s="440"/>
      <c r="BG10" s="440"/>
      <c r="BH10" s="440"/>
      <c r="BI10" s="440"/>
      <c r="BJ10" s="440"/>
      <c r="BK10" s="440"/>
      <c r="BL10" s="440"/>
      <c r="BM10" s="440"/>
      <c r="BN10" s="440"/>
      <c r="BO10" s="440"/>
      <c r="BP10" s="440"/>
      <c r="BQ10" s="440"/>
      <c r="BR10" s="440"/>
      <c r="BS10" s="440"/>
      <c r="BT10" s="440"/>
      <c r="BU10" s="440"/>
      <c r="BV10" s="441"/>
      <c r="BW10" s="247">
        <v>0</v>
      </c>
      <c r="BX10" s="239"/>
      <c r="BY10" s="442" t="s">
        <v>156</v>
      </c>
      <c r="BZ10" s="442"/>
      <c r="CA10" s="442"/>
      <c r="CB10" s="442"/>
      <c r="CC10" s="442"/>
      <c r="CD10" s="442"/>
      <c r="CE10" s="442"/>
      <c r="CF10" s="442"/>
      <c r="CG10" s="442"/>
      <c r="CH10" s="442"/>
      <c r="CI10" s="442"/>
      <c r="CJ10" s="442"/>
      <c r="CK10" s="442"/>
      <c r="CL10" s="442"/>
      <c r="CM10" s="442"/>
      <c r="CN10" s="442"/>
      <c r="CO10" s="442"/>
      <c r="CP10" s="442"/>
      <c r="CQ10" s="442"/>
      <c r="CR10" s="442"/>
      <c r="CS10" s="442"/>
      <c r="CT10" s="442"/>
      <c r="CU10" s="247">
        <v>0</v>
      </c>
      <c r="CV10" s="248"/>
      <c r="CW10" s="443" t="s">
        <v>156</v>
      </c>
      <c r="CX10" s="443"/>
      <c r="CY10" s="443"/>
      <c r="CZ10" s="443"/>
      <c r="DA10" s="443"/>
      <c r="DB10" s="443"/>
      <c r="DC10" s="443"/>
      <c r="DD10" s="443"/>
      <c r="DE10" s="443"/>
      <c r="DF10" s="443"/>
      <c r="DG10" s="249">
        <v>0</v>
      </c>
      <c r="DH10" s="239"/>
      <c r="DI10" s="439" t="s">
        <v>156</v>
      </c>
      <c r="DJ10" s="440"/>
      <c r="DK10" s="440"/>
      <c r="DL10" s="441"/>
      <c r="DM10" s="247">
        <v>0</v>
      </c>
      <c r="DN10" s="251"/>
      <c r="DO10" s="239"/>
    </row>
    <row r="11" spans="3:119" s="22" customFormat="1" ht="94.5" customHeight="1" x14ac:dyDescent="0.2">
      <c r="F11" s="17"/>
      <c r="G11" s="387" t="s">
        <v>20</v>
      </c>
      <c r="H11" s="388"/>
      <c r="I11" s="18">
        <v>2</v>
      </c>
      <c r="J11" s="17"/>
      <c r="K11" s="387" t="str">
        <f>+G11</f>
        <v>Sem. Act. Contribuyentes a los Modelos de Formación Naval</v>
      </c>
      <c r="L11" s="388"/>
      <c r="M11" s="18">
        <v>2</v>
      </c>
      <c r="N11" s="17"/>
      <c r="O11" s="387" t="str">
        <f>+K11</f>
        <v>Sem. Act. Contribuyentes a los Modelos de Formación Naval</v>
      </c>
      <c r="P11" s="388"/>
      <c r="Q11" s="18">
        <v>2</v>
      </c>
      <c r="R11" s="17"/>
      <c r="S11" s="387" t="str">
        <f>+O11</f>
        <v>Sem. Act. Contribuyentes a los Modelos de Formación Naval</v>
      </c>
      <c r="T11" s="388"/>
      <c r="U11" s="18">
        <v>2</v>
      </c>
      <c r="V11" s="17"/>
      <c r="W11" s="387" t="str">
        <f>+S11</f>
        <v>Sem. Act. Contribuyentes a los Modelos de Formación Naval</v>
      </c>
      <c r="X11" s="388"/>
      <c r="Y11" s="18">
        <v>2</v>
      </c>
      <c r="Z11" s="17"/>
      <c r="AA11" s="387" t="str">
        <f>+W11</f>
        <v>Sem. Act. Contribuyentes a los Modelos de Formación Naval</v>
      </c>
      <c r="AB11" s="388"/>
      <c r="AC11" s="18">
        <v>2</v>
      </c>
      <c r="AD11" s="17"/>
      <c r="AE11" s="387" t="str">
        <f>+AA11</f>
        <v>Sem. Act. Contribuyentes a los Modelos de Formación Naval</v>
      </c>
      <c r="AF11" s="388"/>
      <c r="AG11" s="18">
        <v>2</v>
      </c>
      <c r="AH11" s="17"/>
      <c r="AI11" s="387" t="str">
        <f>+AE11</f>
        <v>Sem. Act. Contribuyentes a los Modelos de Formación Naval</v>
      </c>
      <c r="AJ11" s="388"/>
      <c r="AK11" s="18">
        <v>2</v>
      </c>
      <c r="AM11" s="239"/>
      <c r="AN11" s="239"/>
      <c r="AO11" s="239"/>
      <c r="AP11" s="239"/>
      <c r="AQ11" s="239"/>
      <c r="AR11" s="239"/>
      <c r="AS11" s="239"/>
      <c r="AT11" s="239"/>
      <c r="AU11" s="239"/>
      <c r="AV11" s="239"/>
      <c r="AW11" s="239"/>
      <c r="AX11" s="239"/>
      <c r="AY11" s="239"/>
      <c r="AZ11" s="239"/>
      <c r="BA11" s="239"/>
      <c r="BB11" s="239"/>
      <c r="BC11" s="239"/>
      <c r="BD11" s="239"/>
      <c r="BE11" s="239"/>
      <c r="BF11" s="239"/>
      <c r="BG11" s="239"/>
      <c r="BH11" s="239"/>
      <c r="BI11" s="239"/>
      <c r="BJ11" s="239"/>
      <c r="BK11" s="239"/>
      <c r="BL11" s="239"/>
      <c r="BM11" s="239"/>
      <c r="BN11" s="239"/>
      <c r="BO11" s="239"/>
      <c r="BP11" s="239"/>
      <c r="BQ11" s="239"/>
      <c r="BR11" s="239"/>
      <c r="BS11" s="239"/>
      <c r="BT11" s="239"/>
      <c r="BU11" s="239"/>
      <c r="BV11" s="239"/>
      <c r="BW11" s="239"/>
      <c r="BX11" s="239"/>
      <c r="BY11" s="239"/>
      <c r="BZ11" s="239"/>
      <c r="CA11" s="239"/>
      <c r="CB11" s="239"/>
      <c r="CC11" s="239"/>
      <c r="CD11" s="239"/>
      <c r="CE11" s="239"/>
      <c r="CF11" s="239"/>
      <c r="CG11" s="239"/>
      <c r="CH11" s="239"/>
      <c r="CI11" s="239"/>
      <c r="CJ11" s="239"/>
      <c r="CK11" s="239"/>
      <c r="CL11" s="239"/>
      <c r="CM11" s="239"/>
      <c r="CN11" s="239"/>
      <c r="CO11" s="239"/>
      <c r="CP11" s="239"/>
      <c r="CQ11" s="239"/>
      <c r="CR11" s="239"/>
      <c r="CS11" s="239"/>
      <c r="CT11" s="239"/>
      <c r="CU11" s="239"/>
      <c r="CV11" s="239"/>
      <c r="CW11" s="239"/>
      <c r="CX11" s="239"/>
      <c r="CY11" s="239"/>
      <c r="CZ11" s="239"/>
      <c r="DA11" s="239"/>
      <c r="DB11" s="239"/>
      <c r="DC11" s="239"/>
      <c r="DD11" s="239"/>
      <c r="DE11" s="239"/>
      <c r="DF11" s="239"/>
      <c r="DG11" s="239"/>
      <c r="DH11" s="239"/>
      <c r="DI11" s="239"/>
      <c r="DJ11" s="239"/>
      <c r="DK11" s="239"/>
      <c r="DL11" s="239"/>
      <c r="DM11" s="239"/>
      <c r="DN11" s="239"/>
      <c r="DO11" s="239"/>
    </row>
    <row r="12" spans="3:119" s="22" customFormat="1" ht="12.75" customHeight="1" x14ac:dyDescent="0.25">
      <c r="F12" s="17"/>
      <c r="G12" s="23"/>
      <c r="H12" s="23"/>
      <c r="I12" s="17"/>
      <c r="J12" s="17"/>
      <c r="K12" s="23"/>
      <c r="L12" s="23"/>
      <c r="M12" s="17"/>
      <c r="N12" s="17"/>
      <c r="O12" s="23"/>
      <c r="P12" s="23"/>
      <c r="Q12" s="17"/>
      <c r="R12" s="17"/>
      <c r="S12" s="23"/>
      <c r="T12" s="23"/>
      <c r="U12" s="17"/>
      <c r="V12" s="17"/>
      <c r="W12" s="23"/>
      <c r="X12" s="23"/>
      <c r="Y12" s="17"/>
      <c r="Z12" s="17"/>
      <c r="AA12" s="23"/>
      <c r="AB12" s="23"/>
      <c r="AC12" s="17"/>
      <c r="AD12" s="17"/>
      <c r="AE12" s="23"/>
      <c r="AF12" s="23"/>
      <c r="AG12" s="17"/>
      <c r="AH12" s="17"/>
      <c r="AI12" s="23"/>
      <c r="AJ12" s="23"/>
      <c r="AK12" s="17"/>
      <c r="AM12" s="244"/>
      <c r="AN12" s="244"/>
      <c r="AO12" s="444"/>
      <c r="AP12" s="445"/>
      <c r="AQ12" s="445"/>
      <c r="AR12" s="445"/>
      <c r="AS12" s="446"/>
      <c r="AT12" s="244"/>
      <c r="AU12" s="444" t="s">
        <v>157</v>
      </c>
      <c r="AV12" s="445"/>
      <c r="AW12" s="445"/>
      <c r="AX12" s="445"/>
      <c r="AY12" s="446"/>
      <c r="AZ12" s="244"/>
      <c r="BA12" s="444" t="s">
        <v>158</v>
      </c>
      <c r="BB12" s="445"/>
      <c r="BC12" s="445"/>
      <c r="BD12" s="445"/>
      <c r="BE12" s="446"/>
      <c r="BF12" s="244"/>
      <c r="BG12" s="444" t="s">
        <v>159</v>
      </c>
      <c r="BH12" s="445"/>
      <c r="BI12" s="445"/>
      <c r="BJ12" s="445"/>
      <c r="BK12" s="446"/>
      <c r="BL12" s="244"/>
      <c r="BM12" s="444" t="s">
        <v>160</v>
      </c>
      <c r="BN12" s="445"/>
      <c r="BO12" s="445"/>
      <c r="BP12" s="445"/>
      <c r="BQ12" s="446"/>
      <c r="BR12" s="244"/>
      <c r="BS12" s="444" t="s">
        <v>161</v>
      </c>
      <c r="BT12" s="445"/>
      <c r="BU12" s="445"/>
      <c r="BV12" s="445"/>
      <c r="BW12" s="446"/>
      <c r="BX12" s="244"/>
      <c r="BY12" s="444" t="s">
        <v>162</v>
      </c>
      <c r="BZ12" s="445"/>
      <c r="CA12" s="445"/>
      <c r="CB12" s="445"/>
      <c r="CC12" s="446"/>
      <c r="CD12" s="244"/>
      <c r="CE12" s="444" t="s">
        <v>163</v>
      </c>
      <c r="CF12" s="445"/>
      <c r="CG12" s="445"/>
      <c r="CH12" s="445"/>
      <c r="CI12" s="446"/>
      <c r="CJ12" s="244"/>
      <c r="CK12" s="444" t="s">
        <v>164</v>
      </c>
      <c r="CL12" s="445"/>
      <c r="CM12" s="445"/>
      <c r="CN12" s="445"/>
      <c r="CO12" s="446"/>
      <c r="CP12" s="252"/>
      <c r="CQ12" s="444" t="s">
        <v>165</v>
      </c>
      <c r="CR12" s="445"/>
      <c r="CS12" s="445"/>
      <c r="CT12" s="445"/>
      <c r="CU12" s="446"/>
      <c r="CV12" s="244"/>
      <c r="CW12" s="444" t="s">
        <v>166</v>
      </c>
      <c r="CX12" s="445"/>
      <c r="CY12" s="445"/>
      <c r="CZ12" s="445"/>
      <c r="DA12" s="446"/>
      <c r="DB12" s="244"/>
      <c r="DC12" s="444" t="s">
        <v>167</v>
      </c>
      <c r="DD12" s="445"/>
      <c r="DE12" s="445"/>
      <c r="DF12" s="445"/>
      <c r="DG12" s="446"/>
      <c r="DH12" s="244"/>
      <c r="DI12" s="244"/>
      <c r="DJ12" s="244"/>
      <c r="DK12" s="244"/>
      <c r="DL12" s="244"/>
      <c r="DM12" s="244"/>
      <c r="DN12" s="244"/>
      <c r="DO12" s="244"/>
    </row>
    <row r="13" spans="3:119" s="24" customFormat="1" ht="37.5" customHeight="1" x14ac:dyDescent="0.2">
      <c r="C13" s="25"/>
      <c r="D13" s="25"/>
      <c r="E13" s="25"/>
      <c r="F13" s="26"/>
      <c r="G13" s="391" t="s">
        <v>21</v>
      </c>
      <c r="H13" s="392"/>
      <c r="I13" s="392"/>
      <c r="J13" s="392"/>
      <c r="K13" s="392"/>
      <c r="L13" s="392"/>
      <c r="M13" s="393"/>
      <c r="N13" s="27"/>
      <c r="O13" s="391" t="s">
        <v>21</v>
      </c>
      <c r="P13" s="392"/>
      <c r="Q13" s="392"/>
      <c r="R13" s="392"/>
      <c r="S13" s="392"/>
      <c r="T13" s="392"/>
      <c r="U13" s="393"/>
      <c r="V13" s="27"/>
      <c r="W13" s="391" t="s">
        <v>21</v>
      </c>
      <c r="X13" s="392"/>
      <c r="Y13" s="392"/>
      <c r="Z13" s="392"/>
      <c r="AA13" s="392"/>
      <c r="AB13" s="392"/>
      <c r="AC13" s="393"/>
      <c r="AD13" s="28"/>
      <c r="AE13" s="391" t="s">
        <v>21</v>
      </c>
      <c r="AF13" s="392"/>
      <c r="AG13" s="392"/>
      <c r="AH13" s="392"/>
      <c r="AI13" s="392"/>
      <c r="AJ13" s="392"/>
      <c r="AK13" s="393"/>
      <c r="AM13" s="253"/>
      <c r="AN13" s="253"/>
      <c r="AO13" s="426"/>
      <c r="AP13" s="427"/>
      <c r="AQ13" s="427"/>
      <c r="AR13" s="427"/>
      <c r="AS13" s="428"/>
      <c r="AT13" s="253"/>
      <c r="AU13" s="426" t="s">
        <v>168</v>
      </c>
      <c r="AV13" s="427"/>
      <c r="AW13" s="427"/>
      <c r="AX13" s="427"/>
      <c r="AY13" s="428"/>
      <c r="AZ13" s="253"/>
      <c r="BA13" s="426" t="s">
        <v>168</v>
      </c>
      <c r="BB13" s="427"/>
      <c r="BC13" s="427"/>
      <c r="BD13" s="427"/>
      <c r="BE13" s="428"/>
      <c r="BF13" s="253"/>
      <c r="BG13" s="426" t="s">
        <v>168</v>
      </c>
      <c r="BH13" s="427"/>
      <c r="BI13" s="427"/>
      <c r="BJ13" s="427"/>
      <c r="BK13" s="428"/>
      <c r="BL13" s="253"/>
      <c r="BM13" s="426" t="s">
        <v>168</v>
      </c>
      <c r="BN13" s="427"/>
      <c r="BO13" s="427"/>
      <c r="BP13" s="427"/>
      <c r="BQ13" s="428"/>
      <c r="BR13" s="253"/>
      <c r="BS13" s="426" t="s">
        <v>168</v>
      </c>
      <c r="BT13" s="427"/>
      <c r="BU13" s="427"/>
      <c r="BV13" s="427"/>
      <c r="BW13" s="428"/>
      <c r="BX13" s="253"/>
      <c r="BY13" s="426" t="s">
        <v>169</v>
      </c>
      <c r="BZ13" s="427"/>
      <c r="CA13" s="427"/>
      <c r="CB13" s="427"/>
      <c r="CC13" s="428"/>
      <c r="CD13" s="253"/>
      <c r="CE13" s="426" t="s">
        <v>168</v>
      </c>
      <c r="CF13" s="427"/>
      <c r="CG13" s="427"/>
      <c r="CH13" s="427"/>
      <c r="CI13" s="428"/>
      <c r="CJ13" s="253"/>
      <c r="CK13" s="426" t="s">
        <v>169</v>
      </c>
      <c r="CL13" s="427"/>
      <c r="CM13" s="427"/>
      <c r="CN13" s="427"/>
      <c r="CO13" s="428"/>
      <c r="CP13" s="254"/>
      <c r="CQ13" s="426" t="s">
        <v>168</v>
      </c>
      <c r="CR13" s="427"/>
      <c r="CS13" s="427"/>
      <c r="CT13" s="427"/>
      <c r="CU13" s="428"/>
      <c r="CV13" s="253"/>
      <c r="CW13" s="426" t="s">
        <v>168</v>
      </c>
      <c r="CX13" s="427"/>
      <c r="CY13" s="427"/>
      <c r="CZ13" s="427"/>
      <c r="DA13" s="428"/>
      <c r="DB13" s="253"/>
      <c r="DC13" s="426" t="s">
        <v>170</v>
      </c>
      <c r="DD13" s="427"/>
      <c r="DE13" s="427"/>
      <c r="DF13" s="427"/>
      <c r="DG13" s="428"/>
      <c r="DH13" s="253"/>
      <c r="DI13" s="253"/>
      <c r="DJ13" s="253"/>
      <c r="DK13" s="253"/>
      <c r="DL13" s="253"/>
      <c r="DM13" s="253"/>
      <c r="DN13" s="253"/>
      <c r="DO13" s="253"/>
    </row>
    <row r="14" spans="3:119" s="29" customFormat="1" ht="37.5" customHeight="1" x14ac:dyDescent="0.2">
      <c r="C14" s="30"/>
      <c r="D14" s="30"/>
      <c r="E14" s="30"/>
      <c r="F14" s="31"/>
      <c r="G14" s="32">
        <v>0</v>
      </c>
      <c r="H14" s="33">
        <v>4</v>
      </c>
      <c r="I14" s="34">
        <f>+H14*I8</f>
        <v>68</v>
      </c>
      <c r="J14" s="35"/>
      <c r="K14" s="34">
        <v>0</v>
      </c>
      <c r="L14" s="33">
        <v>4</v>
      </c>
      <c r="M14" s="36">
        <f>+L14*M8</f>
        <v>68</v>
      </c>
      <c r="N14" s="27"/>
      <c r="O14" s="32">
        <v>0</v>
      </c>
      <c r="P14" s="33">
        <v>4</v>
      </c>
      <c r="Q14" s="34">
        <f>+P14*Q8</f>
        <v>68</v>
      </c>
      <c r="R14" s="35"/>
      <c r="S14" s="34">
        <v>0</v>
      </c>
      <c r="T14" s="33">
        <v>4</v>
      </c>
      <c r="U14" s="36">
        <f>+T14*U8</f>
        <v>68</v>
      </c>
      <c r="V14" s="27"/>
      <c r="W14" s="32">
        <v>0</v>
      </c>
      <c r="X14" s="33">
        <v>4</v>
      </c>
      <c r="Y14" s="35">
        <f>+X14*Y8</f>
        <v>68</v>
      </c>
      <c r="Z14" s="35"/>
      <c r="AA14" s="34">
        <v>0</v>
      </c>
      <c r="AB14" s="33">
        <v>4</v>
      </c>
      <c r="AC14" s="36">
        <f>+AB14*AC8</f>
        <v>68</v>
      </c>
      <c r="AD14" s="28"/>
      <c r="AE14" s="32">
        <v>0</v>
      </c>
      <c r="AF14" s="33">
        <v>4</v>
      </c>
      <c r="AG14" s="34">
        <f>+AF14*AG8</f>
        <v>68</v>
      </c>
      <c r="AH14" s="35"/>
      <c r="AI14" s="34">
        <v>0</v>
      </c>
      <c r="AJ14" s="33">
        <v>4</v>
      </c>
      <c r="AK14" s="36">
        <f>+AJ14*AK8</f>
        <v>68</v>
      </c>
      <c r="AM14" s="253"/>
      <c r="AN14" s="253"/>
      <c r="AO14" s="426"/>
      <c r="AP14" s="427"/>
      <c r="AQ14" s="427"/>
      <c r="AR14" s="427"/>
      <c r="AS14" s="428"/>
      <c r="AT14" s="253"/>
      <c r="AU14" s="426" t="s">
        <v>171</v>
      </c>
      <c r="AV14" s="427"/>
      <c r="AW14" s="427"/>
      <c r="AX14" s="427"/>
      <c r="AY14" s="428"/>
      <c r="AZ14" s="253"/>
      <c r="BA14" s="426" t="s">
        <v>171</v>
      </c>
      <c r="BB14" s="427"/>
      <c r="BC14" s="427"/>
      <c r="BD14" s="427"/>
      <c r="BE14" s="428"/>
      <c r="BF14" s="253"/>
      <c r="BG14" s="426" t="s">
        <v>171</v>
      </c>
      <c r="BH14" s="427"/>
      <c r="BI14" s="427"/>
      <c r="BJ14" s="427"/>
      <c r="BK14" s="428"/>
      <c r="BL14" s="253"/>
      <c r="BM14" s="426" t="s">
        <v>171</v>
      </c>
      <c r="BN14" s="427"/>
      <c r="BO14" s="427"/>
      <c r="BP14" s="427"/>
      <c r="BQ14" s="428"/>
      <c r="BR14" s="253"/>
      <c r="BS14" s="426" t="s">
        <v>171</v>
      </c>
      <c r="BT14" s="427"/>
      <c r="BU14" s="427"/>
      <c r="BV14" s="427"/>
      <c r="BW14" s="428"/>
      <c r="BX14" s="253"/>
      <c r="BY14" s="426" t="s">
        <v>171</v>
      </c>
      <c r="BZ14" s="427"/>
      <c r="CA14" s="427"/>
      <c r="CB14" s="427"/>
      <c r="CC14" s="428"/>
      <c r="CD14" s="253"/>
      <c r="CE14" s="426" t="s">
        <v>171</v>
      </c>
      <c r="CF14" s="427"/>
      <c r="CG14" s="427"/>
      <c r="CH14" s="427"/>
      <c r="CI14" s="428"/>
      <c r="CJ14" s="253"/>
      <c r="CK14" s="426" t="s">
        <v>171</v>
      </c>
      <c r="CL14" s="427"/>
      <c r="CM14" s="427"/>
      <c r="CN14" s="427"/>
      <c r="CO14" s="428"/>
      <c r="CP14" s="254"/>
      <c r="CQ14" s="426" t="s">
        <v>171</v>
      </c>
      <c r="CR14" s="427"/>
      <c r="CS14" s="427"/>
      <c r="CT14" s="427"/>
      <c r="CU14" s="428"/>
      <c r="CV14" s="253"/>
      <c r="CW14" s="426" t="s">
        <v>171</v>
      </c>
      <c r="CX14" s="427"/>
      <c r="CY14" s="427"/>
      <c r="CZ14" s="427"/>
      <c r="DA14" s="428"/>
      <c r="DB14" s="253"/>
      <c r="DC14" s="426" t="s">
        <v>171</v>
      </c>
      <c r="DD14" s="427"/>
      <c r="DE14" s="427"/>
      <c r="DF14" s="427"/>
      <c r="DG14" s="428"/>
      <c r="DH14" s="253"/>
      <c r="DI14" s="253"/>
      <c r="DJ14" s="253"/>
      <c r="DK14" s="253"/>
      <c r="DL14" s="253"/>
      <c r="DM14" s="253"/>
      <c r="DN14" s="253"/>
      <c r="DO14" s="253"/>
    </row>
    <row r="15" spans="3:119" s="29" customFormat="1" ht="14.25" customHeight="1" x14ac:dyDescent="0.2">
      <c r="C15" s="30"/>
      <c r="D15" s="30"/>
      <c r="E15" s="30"/>
      <c r="F15" s="31"/>
      <c r="G15" s="27"/>
      <c r="H15" s="37"/>
      <c r="I15" s="27"/>
      <c r="J15" s="38"/>
      <c r="K15" s="27"/>
      <c r="L15" s="37"/>
      <c r="M15" s="27"/>
      <c r="N15" s="27"/>
      <c r="O15" s="27"/>
      <c r="P15" s="37"/>
      <c r="Q15" s="27"/>
      <c r="R15" s="38"/>
      <c r="S15" s="27"/>
      <c r="T15" s="37"/>
      <c r="U15" s="27"/>
      <c r="V15" s="27"/>
      <c r="W15" s="27"/>
      <c r="X15" s="37"/>
      <c r="Y15" s="27"/>
      <c r="Z15" s="38"/>
      <c r="AA15" s="27"/>
      <c r="AB15" s="37"/>
      <c r="AC15" s="27"/>
      <c r="AD15" s="28"/>
      <c r="AE15" s="27"/>
      <c r="AF15" s="37"/>
      <c r="AG15" s="27"/>
      <c r="AH15" s="38"/>
      <c r="AI15" s="27"/>
      <c r="AJ15" s="37"/>
      <c r="AK15" s="38"/>
      <c r="AM15" s="239"/>
      <c r="AN15" s="239"/>
      <c r="AO15" s="239"/>
      <c r="AP15" s="239"/>
      <c r="AQ15" s="239"/>
      <c r="AR15" s="239"/>
      <c r="AS15" s="239"/>
      <c r="AT15" s="239"/>
      <c r="AU15" s="239"/>
      <c r="AV15" s="239"/>
      <c r="AW15" s="239"/>
      <c r="AX15" s="239"/>
      <c r="AY15" s="239"/>
      <c r="AZ15" s="239"/>
      <c r="BA15" s="239"/>
      <c r="BB15" s="239"/>
      <c r="BC15" s="239"/>
      <c r="BD15" s="239"/>
      <c r="BE15" s="239"/>
      <c r="BF15" s="239"/>
      <c r="BG15" s="239"/>
      <c r="BH15" s="239"/>
      <c r="BI15" s="239"/>
      <c r="BJ15" s="239"/>
      <c r="BK15" s="239"/>
      <c r="BL15" s="239"/>
      <c r="BM15" s="239"/>
      <c r="BN15" s="239"/>
      <c r="BO15" s="239"/>
      <c r="BP15" s="239"/>
      <c r="BQ15" s="239"/>
      <c r="BR15" s="239"/>
      <c r="BS15" s="239"/>
      <c r="BT15" s="239"/>
      <c r="BU15" s="239"/>
      <c r="BV15" s="239"/>
      <c r="BW15" s="239"/>
      <c r="BX15" s="239"/>
      <c r="BY15" s="239"/>
      <c r="BZ15" s="239"/>
      <c r="CA15" s="239"/>
      <c r="CB15" s="239"/>
      <c r="CC15" s="239"/>
      <c r="CD15" s="239"/>
      <c r="CE15" s="239"/>
      <c r="CF15" s="239"/>
      <c r="CG15" s="239"/>
      <c r="CH15" s="239"/>
      <c r="CI15" s="239"/>
      <c r="CJ15" s="239"/>
      <c r="CK15" s="239"/>
      <c r="CL15" s="239"/>
      <c r="CM15" s="239"/>
      <c r="CN15" s="239"/>
      <c r="CO15" s="239"/>
      <c r="CP15" s="239"/>
      <c r="CQ15" s="239"/>
      <c r="CR15" s="239"/>
      <c r="CS15" s="239"/>
      <c r="CT15" s="239"/>
      <c r="CU15" s="239"/>
      <c r="CV15" s="239"/>
      <c r="CW15" s="239"/>
      <c r="CX15" s="239"/>
      <c r="CY15" s="239"/>
      <c r="CZ15" s="239"/>
      <c r="DA15" s="239"/>
      <c r="DB15" s="239"/>
      <c r="DC15" s="239"/>
      <c r="DD15" s="239"/>
      <c r="DE15" s="239"/>
      <c r="DF15" s="239"/>
      <c r="DG15" s="239"/>
      <c r="DH15" s="239"/>
      <c r="DI15" s="239"/>
      <c r="DJ15" s="239"/>
      <c r="DK15" s="239"/>
      <c r="DL15" s="239"/>
      <c r="DM15" s="239"/>
      <c r="DN15" s="239"/>
      <c r="DO15" s="239"/>
    </row>
    <row r="16" spans="3:119" s="24" customFormat="1" ht="44.25" customHeight="1" x14ac:dyDescent="0.2">
      <c r="C16" s="25"/>
      <c r="D16" s="25"/>
      <c r="E16" s="25"/>
      <c r="F16" s="26"/>
      <c r="G16" s="391" t="s">
        <v>22</v>
      </c>
      <c r="H16" s="392"/>
      <c r="I16" s="393"/>
      <c r="J16" s="39"/>
      <c r="K16" s="391" t="s">
        <v>23</v>
      </c>
      <c r="L16" s="392"/>
      <c r="M16" s="393"/>
      <c r="N16" s="40"/>
      <c r="O16" s="391" t="s">
        <v>24</v>
      </c>
      <c r="P16" s="392"/>
      <c r="Q16" s="393"/>
      <c r="R16" s="39"/>
      <c r="S16" s="391" t="s">
        <v>25</v>
      </c>
      <c r="T16" s="392"/>
      <c r="U16" s="393"/>
      <c r="V16" s="27"/>
      <c r="W16" s="391" t="s">
        <v>26</v>
      </c>
      <c r="X16" s="392"/>
      <c r="Y16" s="393"/>
      <c r="Z16" s="39"/>
      <c r="AA16" s="391" t="s">
        <v>27</v>
      </c>
      <c r="AB16" s="392"/>
      <c r="AC16" s="393"/>
      <c r="AD16" s="28"/>
      <c r="AE16" s="391" t="s">
        <v>28</v>
      </c>
      <c r="AF16" s="392"/>
      <c r="AG16" s="393"/>
      <c r="AH16" s="39"/>
      <c r="AI16" s="391" t="s">
        <v>29</v>
      </c>
      <c r="AJ16" s="392"/>
      <c r="AK16" s="393"/>
      <c r="AM16" s="239"/>
      <c r="AN16" s="239"/>
      <c r="AO16" s="239"/>
      <c r="AP16" s="239"/>
      <c r="AQ16" s="239"/>
      <c r="AR16" s="239"/>
      <c r="AS16" s="239"/>
      <c r="AT16" s="239"/>
      <c r="AU16" s="430" t="s">
        <v>172</v>
      </c>
      <c r="AV16" s="431"/>
      <c r="AW16" s="431"/>
      <c r="AX16" s="431"/>
      <c r="AY16" s="432"/>
      <c r="AZ16" s="239"/>
      <c r="BA16" s="430" t="s">
        <v>173</v>
      </c>
      <c r="BB16" s="431"/>
      <c r="BC16" s="431"/>
      <c r="BD16" s="431"/>
      <c r="BE16" s="432"/>
      <c r="BF16" s="239"/>
      <c r="BG16" s="430" t="s">
        <v>174</v>
      </c>
      <c r="BH16" s="431"/>
      <c r="BI16" s="431"/>
      <c r="BJ16" s="431"/>
      <c r="BK16" s="432"/>
      <c r="BL16" s="239"/>
      <c r="BM16" s="430" t="s">
        <v>175</v>
      </c>
      <c r="BN16" s="431"/>
      <c r="BO16" s="431"/>
      <c r="BP16" s="431"/>
      <c r="BQ16" s="432"/>
      <c r="BR16" s="239"/>
      <c r="BS16" s="239"/>
      <c r="BT16" s="239"/>
      <c r="BU16" s="239"/>
      <c r="BV16" s="239"/>
      <c r="BW16" s="239"/>
      <c r="BX16" s="239"/>
      <c r="BY16" s="436" t="s">
        <v>176</v>
      </c>
      <c r="BZ16" s="437"/>
      <c r="CA16" s="437"/>
      <c r="CB16" s="437"/>
      <c r="CC16" s="438"/>
      <c r="CD16" s="239"/>
      <c r="CE16" s="430" t="s">
        <v>177</v>
      </c>
      <c r="CF16" s="431"/>
      <c r="CG16" s="431"/>
      <c r="CH16" s="431"/>
      <c r="CI16" s="432"/>
      <c r="CJ16" s="239"/>
      <c r="CK16" s="436" t="s">
        <v>178</v>
      </c>
      <c r="CL16" s="437"/>
      <c r="CM16" s="437"/>
      <c r="CN16" s="437"/>
      <c r="CO16" s="438"/>
      <c r="CP16" s="239"/>
      <c r="CQ16" s="430" t="s">
        <v>179</v>
      </c>
      <c r="CR16" s="431"/>
      <c r="CS16" s="431"/>
      <c r="CT16" s="431"/>
      <c r="CU16" s="432"/>
      <c r="CV16" s="239"/>
      <c r="CW16" s="430" t="s">
        <v>180</v>
      </c>
      <c r="CX16" s="431"/>
      <c r="CY16" s="431"/>
      <c r="CZ16" s="431"/>
      <c r="DA16" s="432"/>
      <c r="DB16" s="239"/>
      <c r="DC16" s="430" t="s">
        <v>181</v>
      </c>
      <c r="DD16" s="431"/>
      <c r="DE16" s="431"/>
      <c r="DF16" s="431"/>
      <c r="DG16" s="432"/>
      <c r="DH16" s="239"/>
      <c r="DI16" s="430" t="s">
        <v>182</v>
      </c>
      <c r="DJ16" s="431"/>
      <c r="DK16" s="431"/>
      <c r="DL16" s="431"/>
      <c r="DM16" s="432"/>
      <c r="DN16" s="255"/>
      <c r="DO16" s="239"/>
    </row>
    <row r="17" spans="3:119" s="29" customFormat="1" ht="37.5" customHeight="1" x14ac:dyDescent="0.4">
      <c r="C17" s="30"/>
      <c r="D17" s="30"/>
      <c r="E17" s="30"/>
      <c r="F17" s="31"/>
      <c r="G17" s="32">
        <v>0</v>
      </c>
      <c r="H17" s="33">
        <v>4</v>
      </c>
      <c r="I17" s="41">
        <f>+H17*I8</f>
        <v>68</v>
      </c>
      <c r="J17" s="39"/>
      <c r="K17" s="32">
        <v>0</v>
      </c>
      <c r="L17" s="33">
        <v>4</v>
      </c>
      <c r="M17" s="41">
        <f>+L17*M8</f>
        <v>68</v>
      </c>
      <c r="N17" s="42"/>
      <c r="O17" s="32">
        <v>0</v>
      </c>
      <c r="P17" s="33">
        <v>4</v>
      </c>
      <c r="Q17" s="41">
        <f>+P17*Q8</f>
        <v>68</v>
      </c>
      <c r="R17" s="39"/>
      <c r="S17" s="32">
        <v>0</v>
      </c>
      <c r="T17" s="33">
        <v>4</v>
      </c>
      <c r="U17" s="41">
        <f>+T17*U8</f>
        <v>68</v>
      </c>
      <c r="V17" s="43"/>
      <c r="W17" s="32">
        <v>0</v>
      </c>
      <c r="X17" s="33">
        <v>4</v>
      </c>
      <c r="Y17" s="41">
        <f>+X17*Y8</f>
        <v>68</v>
      </c>
      <c r="Z17" s="39"/>
      <c r="AA17" s="32">
        <v>0</v>
      </c>
      <c r="AB17" s="33">
        <v>4</v>
      </c>
      <c r="AC17" s="41">
        <f>+AB17*AC8</f>
        <v>68</v>
      </c>
      <c r="AD17" s="44"/>
      <c r="AE17" s="32">
        <v>0</v>
      </c>
      <c r="AF17" s="33">
        <v>4</v>
      </c>
      <c r="AG17" s="41">
        <f>+AF17*AG8</f>
        <v>68</v>
      </c>
      <c r="AH17" s="39"/>
      <c r="AI17" s="32">
        <v>0</v>
      </c>
      <c r="AJ17" s="33">
        <v>4</v>
      </c>
      <c r="AK17" s="41">
        <f>+AJ17*AK8</f>
        <v>68</v>
      </c>
      <c r="AM17" s="239"/>
      <c r="AN17" s="239"/>
      <c r="AO17" s="239"/>
      <c r="AP17" s="239"/>
      <c r="AQ17" s="239"/>
      <c r="AR17" s="239"/>
      <c r="AS17" s="239"/>
      <c r="AT17" s="239"/>
      <c r="AU17" s="256">
        <v>8</v>
      </c>
      <c r="AV17" s="257">
        <v>8</v>
      </c>
      <c r="AW17" s="257"/>
      <c r="AX17" s="257"/>
      <c r="AY17" s="258">
        <v>16</v>
      </c>
      <c r="AZ17" s="239"/>
      <c r="BA17" s="256">
        <v>16</v>
      </c>
      <c r="BB17" s="257">
        <v>24</v>
      </c>
      <c r="BC17" s="257"/>
      <c r="BD17" s="257"/>
      <c r="BE17" s="258">
        <v>40</v>
      </c>
      <c r="BF17" s="239"/>
      <c r="BG17" s="256">
        <v>5</v>
      </c>
      <c r="BH17" s="257">
        <v>20</v>
      </c>
      <c r="BI17" s="257"/>
      <c r="BJ17" s="257"/>
      <c r="BK17" s="258">
        <v>25</v>
      </c>
      <c r="BL17" s="239"/>
      <c r="BM17" s="256">
        <v>8</v>
      </c>
      <c r="BN17" s="257">
        <v>16</v>
      </c>
      <c r="BO17" s="257"/>
      <c r="BP17" s="257"/>
      <c r="BQ17" s="258">
        <v>24</v>
      </c>
      <c r="BR17" s="239"/>
      <c r="BS17" s="239"/>
      <c r="BT17" s="239"/>
      <c r="BU17" s="239"/>
      <c r="BV17" s="239"/>
      <c r="BW17" s="239"/>
      <c r="BX17" s="239"/>
      <c r="BY17" s="256">
        <v>2</v>
      </c>
      <c r="BZ17" s="257">
        <v>5</v>
      </c>
      <c r="CA17" s="257"/>
      <c r="CB17" s="257"/>
      <c r="CC17" s="258">
        <v>14</v>
      </c>
      <c r="CD17" s="239"/>
      <c r="CE17" s="256">
        <v>40</v>
      </c>
      <c r="CF17" s="257">
        <v>0</v>
      </c>
      <c r="CG17" s="257"/>
      <c r="CH17" s="257"/>
      <c r="CI17" s="258">
        <v>40</v>
      </c>
      <c r="CJ17" s="239"/>
      <c r="CK17" s="256">
        <v>5</v>
      </c>
      <c r="CL17" s="257">
        <v>5</v>
      </c>
      <c r="CM17" s="257"/>
      <c r="CN17" s="257"/>
      <c r="CO17" s="258">
        <v>20</v>
      </c>
      <c r="CP17" s="239"/>
      <c r="CQ17" s="256">
        <v>40</v>
      </c>
      <c r="CR17" s="257">
        <v>0</v>
      </c>
      <c r="CS17" s="257"/>
      <c r="CT17" s="257"/>
      <c r="CU17" s="258">
        <v>40</v>
      </c>
      <c r="CV17" s="239"/>
      <c r="CW17" s="256">
        <v>16</v>
      </c>
      <c r="CX17" s="257">
        <v>24</v>
      </c>
      <c r="CY17" s="257"/>
      <c r="CZ17" s="257"/>
      <c r="DA17" s="258">
        <v>40</v>
      </c>
      <c r="DB17" s="239"/>
      <c r="DC17" s="256">
        <v>16</v>
      </c>
      <c r="DD17" s="257">
        <v>24</v>
      </c>
      <c r="DE17" s="257"/>
      <c r="DF17" s="257"/>
      <c r="DG17" s="258">
        <v>160</v>
      </c>
      <c r="DH17" s="239"/>
      <c r="DI17" s="256">
        <v>2</v>
      </c>
      <c r="DJ17" s="257">
        <v>0</v>
      </c>
      <c r="DK17" s="257"/>
      <c r="DL17" s="257"/>
      <c r="DM17" s="258">
        <v>20</v>
      </c>
      <c r="DN17" s="251"/>
      <c r="DO17" s="239"/>
    </row>
    <row r="18" spans="3:119" s="29" customFormat="1" ht="14.25" customHeight="1" x14ac:dyDescent="0.2">
      <c r="C18" s="30"/>
      <c r="D18" s="30"/>
      <c r="E18" s="30"/>
      <c r="F18" s="31"/>
      <c r="G18" s="37"/>
      <c r="H18" s="37"/>
      <c r="I18" s="27"/>
      <c r="J18" s="27"/>
      <c r="K18" s="37"/>
      <c r="L18" s="37"/>
      <c r="M18" s="27"/>
      <c r="N18" s="27"/>
      <c r="O18" s="37"/>
      <c r="P18" s="37"/>
      <c r="Q18" s="27"/>
      <c r="R18" s="27"/>
      <c r="S18" s="37"/>
      <c r="T18" s="37"/>
      <c r="U18" s="27"/>
      <c r="V18" s="27"/>
      <c r="W18" s="37"/>
      <c r="X18" s="37"/>
      <c r="Y18" s="27"/>
      <c r="Z18" s="27"/>
      <c r="AA18" s="37"/>
      <c r="AB18" s="37"/>
      <c r="AC18" s="27"/>
      <c r="AD18" s="27"/>
      <c r="AE18" s="37"/>
      <c r="AF18" s="37"/>
      <c r="AG18" s="27"/>
      <c r="AH18" s="27"/>
      <c r="AI18" s="37"/>
      <c r="AJ18" s="37"/>
      <c r="AK18" s="27"/>
      <c r="AM18" s="239"/>
      <c r="AN18" s="239"/>
      <c r="AO18" s="239"/>
      <c r="AP18" s="239"/>
      <c r="AQ18" s="239"/>
      <c r="AR18" s="239"/>
      <c r="AS18" s="239"/>
      <c r="AT18" s="239"/>
      <c r="AU18" s="239"/>
      <c r="AV18" s="239"/>
      <c r="AW18" s="239"/>
      <c r="AX18" s="239"/>
      <c r="AY18" s="239"/>
      <c r="AZ18" s="239"/>
      <c r="BA18" s="239"/>
      <c r="BB18" s="239"/>
      <c r="BC18" s="239"/>
      <c r="BD18" s="239"/>
      <c r="BE18" s="239"/>
      <c r="BF18" s="239"/>
      <c r="BG18" s="239"/>
      <c r="BH18" s="239"/>
      <c r="BI18" s="239"/>
      <c r="BJ18" s="239"/>
      <c r="BK18" s="239"/>
      <c r="BL18" s="239"/>
      <c r="BM18" s="239"/>
      <c r="BN18" s="239"/>
      <c r="BO18" s="239"/>
      <c r="BP18" s="239"/>
      <c r="BQ18" s="239"/>
      <c r="BR18" s="239"/>
      <c r="BS18" s="239"/>
      <c r="BT18" s="239"/>
      <c r="BU18" s="239"/>
      <c r="BV18" s="239"/>
      <c r="BW18" s="239"/>
      <c r="BX18" s="239"/>
      <c r="BY18" s="239"/>
      <c r="BZ18" s="239"/>
      <c r="CA18" s="239"/>
      <c r="CB18" s="239"/>
      <c r="CC18" s="239"/>
      <c r="CD18" s="239"/>
      <c r="CE18" s="239"/>
      <c r="CF18" s="239"/>
      <c r="CG18" s="239"/>
      <c r="CH18" s="239"/>
      <c r="CI18" s="239"/>
      <c r="CJ18" s="239"/>
      <c r="CK18" s="239"/>
      <c r="CL18" s="239"/>
      <c r="CM18" s="239"/>
      <c r="CN18" s="239"/>
      <c r="CO18" s="239"/>
      <c r="CP18" s="239"/>
      <c r="CQ18" s="239"/>
      <c r="CR18" s="239"/>
      <c r="CS18" s="239"/>
      <c r="CT18" s="239"/>
      <c r="CU18" s="239"/>
      <c r="CV18" s="239"/>
      <c r="CW18" s="239"/>
      <c r="CX18" s="239"/>
      <c r="CY18" s="239"/>
      <c r="CZ18" s="239"/>
      <c r="DA18" s="239"/>
      <c r="DB18" s="239"/>
      <c r="DC18" s="239"/>
      <c r="DD18" s="239"/>
      <c r="DE18" s="239"/>
      <c r="DF18" s="239"/>
      <c r="DG18" s="239"/>
      <c r="DH18" s="239"/>
      <c r="DI18" s="239"/>
      <c r="DJ18" s="239"/>
      <c r="DK18" s="239"/>
      <c r="DL18" s="239"/>
      <c r="DM18" s="239"/>
      <c r="DN18" s="239"/>
      <c r="DO18" s="239"/>
    </row>
    <row r="19" spans="3:119" s="29" customFormat="1" ht="14.25" customHeight="1" thickBot="1" x14ac:dyDescent="0.25">
      <c r="C19" s="30"/>
      <c r="D19" s="30"/>
      <c r="E19" s="30"/>
      <c r="F19" s="31"/>
      <c r="G19" s="37"/>
      <c r="H19" s="37"/>
      <c r="I19" s="27"/>
      <c r="J19" s="27"/>
      <c r="K19" s="37"/>
      <c r="L19" s="37"/>
      <c r="M19" s="27"/>
      <c r="N19" s="27"/>
      <c r="O19" s="37"/>
      <c r="P19" s="37"/>
      <c r="Q19" s="27"/>
      <c r="R19" s="27"/>
      <c r="S19" s="37"/>
      <c r="T19" s="37"/>
      <c r="U19" s="27"/>
      <c r="V19" s="27"/>
      <c r="W19" s="37"/>
      <c r="X19" s="37"/>
      <c r="Y19" s="27"/>
      <c r="Z19" s="27"/>
      <c r="AA19" s="37"/>
      <c r="AB19" s="37"/>
      <c r="AC19" s="27"/>
      <c r="AD19" s="27"/>
      <c r="AE19" s="37"/>
      <c r="AF19" s="37"/>
      <c r="AG19" s="27"/>
      <c r="AH19" s="27"/>
      <c r="AI19" s="37"/>
      <c r="AJ19" s="37"/>
      <c r="AK19" s="27"/>
      <c r="AM19" s="239"/>
      <c r="AN19" s="239"/>
      <c r="AO19" s="239"/>
      <c r="AP19" s="239"/>
      <c r="AQ19" s="239"/>
      <c r="AR19" s="239"/>
      <c r="AS19" s="239"/>
      <c r="AT19" s="239"/>
      <c r="AU19" s="433" t="s">
        <v>183</v>
      </c>
      <c r="AV19" s="434"/>
      <c r="AW19" s="434"/>
      <c r="AX19" s="434"/>
      <c r="AY19" s="435"/>
      <c r="AZ19" s="239"/>
      <c r="BA19" s="239"/>
      <c r="BB19" s="239"/>
      <c r="BC19" s="239"/>
      <c r="BD19" s="239"/>
      <c r="BE19" s="239"/>
      <c r="BF19" s="239"/>
      <c r="BG19" s="239"/>
      <c r="BH19" s="239"/>
      <c r="BI19" s="239"/>
      <c r="BJ19" s="239"/>
      <c r="BK19" s="239"/>
      <c r="BL19" s="239"/>
      <c r="BM19" s="433" t="s">
        <v>184</v>
      </c>
      <c r="BN19" s="434"/>
      <c r="BO19" s="434"/>
      <c r="BP19" s="434"/>
      <c r="BQ19" s="435"/>
      <c r="BR19" s="239"/>
      <c r="BS19" s="239"/>
      <c r="BT19" s="239"/>
      <c r="BU19" s="239"/>
      <c r="BV19" s="239"/>
      <c r="BW19" s="239"/>
      <c r="BX19" s="239"/>
      <c r="BY19" s="436" t="s">
        <v>185</v>
      </c>
      <c r="BZ19" s="437"/>
      <c r="CA19" s="437"/>
      <c r="CB19" s="437"/>
      <c r="CC19" s="438"/>
      <c r="CD19" s="239"/>
      <c r="CE19" s="239"/>
      <c r="CF19" s="239"/>
      <c r="CG19" s="239"/>
      <c r="CH19" s="239"/>
      <c r="CI19" s="239"/>
      <c r="CJ19" s="239"/>
      <c r="CK19" s="436" t="s">
        <v>186</v>
      </c>
      <c r="CL19" s="437"/>
      <c r="CM19" s="437"/>
      <c r="CN19" s="437"/>
      <c r="CO19" s="438"/>
      <c r="CP19" s="239"/>
      <c r="CQ19" s="239"/>
      <c r="CR19" s="239"/>
      <c r="CS19" s="239"/>
      <c r="CT19" s="239"/>
      <c r="CU19" s="239"/>
      <c r="CV19" s="239"/>
      <c r="CW19" s="239"/>
      <c r="CX19" s="239"/>
      <c r="CY19" s="239"/>
      <c r="CZ19" s="239"/>
      <c r="DA19" s="239"/>
      <c r="DB19" s="239"/>
      <c r="DC19" s="239"/>
      <c r="DD19" s="239"/>
      <c r="DE19" s="239"/>
      <c r="DF19" s="239"/>
      <c r="DG19" s="239"/>
      <c r="DH19" s="239"/>
      <c r="DI19" s="430" t="s">
        <v>187</v>
      </c>
      <c r="DJ19" s="431"/>
      <c r="DK19" s="431"/>
      <c r="DL19" s="431"/>
      <c r="DM19" s="432"/>
      <c r="DN19" s="255"/>
      <c r="DO19" s="239"/>
    </row>
    <row r="20" spans="3:119" s="29" customFormat="1" ht="59.25" customHeight="1" x14ac:dyDescent="0.2">
      <c r="C20" s="30"/>
      <c r="D20" s="30"/>
      <c r="E20" s="30"/>
      <c r="F20" s="31"/>
      <c r="G20" s="37"/>
      <c r="H20" s="37"/>
      <c r="I20" s="27"/>
      <c r="J20" s="27"/>
      <c r="K20" s="37"/>
      <c r="L20" s="37"/>
      <c r="M20" s="27"/>
      <c r="N20" s="27"/>
      <c r="O20" s="37"/>
      <c r="P20" s="37"/>
      <c r="Q20" s="27"/>
      <c r="R20" s="27"/>
      <c r="S20" s="37"/>
      <c r="T20" s="37"/>
      <c r="U20" s="27"/>
      <c r="V20" s="27"/>
      <c r="W20" s="37"/>
      <c r="X20" s="37"/>
      <c r="Y20" s="27"/>
      <c r="Z20" s="27"/>
      <c r="AA20" s="394" t="s">
        <v>30</v>
      </c>
      <c r="AB20" s="395"/>
      <c r="AC20" s="396"/>
      <c r="AD20" s="27"/>
      <c r="AE20" s="45"/>
      <c r="AF20" s="46" t="s">
        <v>31</v>
      </c>
      <c r="AG20" s="47"/>
      <c r="AH20" s="48"/>
      <c r="AI20" s="45"/>
      <c r="AJ20" s="49" t="s">
        <v>32</v>
      </c>
      <c r="AK20" s="47"/>
      <c r="AM20" s="239"/>
      <c r="AN20" s="239"/>
      <c r="AO20" s="239"/>
      <c r="AP20" s="239"/>
      <c r="AQ20" s="239"/>
      <c r="AR20" s="239"/>
      <c r="AS20" s="239"/>
      <c r="AT20" s="239"/>
      <c r="AU20" s="259">
        <v>12</v>
      </c>
      <c r="AV20" s="260">
        <v>4</v>
      </c>
      <c r="AW20" s="260"/>
      <c r="AX20" s="260"/>
      <c r="AY20" s="261">
        <v>16</v>
      </c>
      <c r="AZ20" s="239"/>
      <c r="BA20" s="239"/>
      <c r="BB20" s="239"/>
      <c r="BC20" s="239"/>
      <c r="BD20" s="239"/>
      <c r="BE20" s="239"/>
      <c r="BF20" s="239"/>
      <c r="BG20" s="239"/>
      <c r="BH20" s="239"/>
      <c r="BI20" s="239"/>
      <c r="BJ20" s="239"/>
      <c r="BK20" s="239"/>
      <c r="BL20" s="239"/>
      <c r="BM20" s="259">
        <v>12</v>
      </c>
      <c r="BN20" s="260">
        <v>0</v>
      </c>
      <c r="BO20" s="260"/>
      <c r="BP20" s="260"/>
      <c r="BQ20" s="261">
        <v>12</v>
      </c>
      <c r="BR20" s="239"/>
      <c r="BS20" s="239"/>
      <c r="BT20" s="239"/>
      <c r="BU20" s="239"/>
      <c r="BV20" s="239"/>
      <c r="BW20" s="239"/>
      <c r="BX20" s="239"/>
      <c r="BY20" s="256">
        <v>8</v>
      </c>
      <c r="BZ20" s="257">
        <v>0</v>
      </c>
      <c r="CA20" s="257"/>
      <c r="CB20" s="257"/>
      <c r="CC20" s="258">
        <v>16</v>
      </c>
      <c r="CD20" s="239"/>
      <c r="CE20" s="239"/>
      <c r="CF20" s="239"/>
      <c r="CG20" s="239"/>
      <c r="CH20" s="239"/>
      <c r="CI20" s="239"/>
      <c r="CJ20" s="239"/>
      <c r="CK20" s="256">
        <v>6</v>
      </c>
      <c r="CL20" s="257">
        <v>0</v>
      </c>
      <c r="CM20" s="257"/>
      <c r="CN20" s="257"/>
      <c r="CO20" s="258">
        <v>12</v>
      </c>
      <c r="CP20" s="239"/>
      <c r="CQ20" s="239"/>
      <c r="CR20" s="239"/>
      <c r="CS20" s="239"/>
      <c r="CT20" s="239"/>
      <c r="CU20" s="239"/>
      <c r="CV20" s="239"/>
      <c r="CW20" s="239"/>
      <c r="CX20" s="239"/>
      <c r="CY20" s="239"/>
      <c r="CZ20" s="239"/>
      <c r="DA20" s="239"/>
      <c r="DB20" s="239"/>
      <c r="DC20" s="239"/>
      <c r="DD20" s="239"/>
      <c r="DE20" s="239"/>
      <c r="DF20" s="239"/>
      <c r="DG20" s="239"/>
      <c r="DH20" s="239"/>
      <c r="DI20" s="256">
        <v>3</v>
      </c>
      <c r="DJ20" s="257">
        <v>1</v>
      </c>
      <c r="DK20" s="257"/>
      <c r="DL20" s="257"/>
      <c r="DM20" s="258">
        <v>40</v>
      </c>
      <c r="DN20" s="251"/>
      <c r="DO20" s="239"/>
    </row>
    <row r="21" spans="3:119" s="29" customFormat="1" ht="34.5" customHeight="1" x14ac:dyDescent="0.2">
      <c r="C21" s="30"/>
      <c r="D21" s="30"/>
      <c r="E21" s="30"/>
      <c r="F21" s="31"/>
      <c r="G21" s="37"/>
      <c r="H21" s="37"/>
      <c r="I21" s="27"/>
      <c r="J21" s="27"/>
      <c r="K21" s="37"/>
      <c r="L21" s="37"/>
      <c r="M21" s="27"/>
      <c r="N21" s="27"/>
      <c r="O21" s="37"/>
      <c r="P21" s="37"/>
      <c r="Q21" s="27"/>
      <c r="R21" s="27"/>
      <c r="S21" s="37"/>
      <c r="T21" s="37"/>
      <c r="U21" s="27"/>
      <c r="V21" s="27"/>
      <c r="W21" s="37"/>
      <c r="X21" s="37"/>
      <c r="Y21" s="27"/>
      <c r="Z21" s="27"/>
      <c r="AA21" s="50">
        <v>1</v>
      </c>
      <c r="AB21" s="51">
        <v>1</v>
      </c>
      <c r="AC21" s="52">
        <f>+AC$8*(AA21+AB21)</f>
        <v>34</v>
      </c>
      <c r="AD21" s="27"/>
      <c r="AE21" s="50">
        <v>2</v>
      </c>
      <c r="AF21" s="51">
        <v>2</v>
      </c>
      <c r="AG21" s="52">
        <f>+AG$8*(AE21+AF21)</f>
        <v>68</v>
      </c>
      <c r="AH21" s="53"/>
      <c r="AI21" s="50">
        <v>2</v>
      </c>
      <c r="AJ21" s="51">
        <v>2</v>
      </c>
      <c r="AK21" s="52">
        <f>+AG$8*(AI21+AJ21)</f>
        <v>68</v>
      </c>
      <c r="AM21" s="239"/>
      <c r="AN21" s="239"/>
      <c r="AO21" s="239"/>
      <c r="AP21" s="239"/>
      <c r="AQ21" s="239"/>
      <c r="AR21" s="239"/>
      <c r="AS21" s="239"/>
      <c r="AT21" s="239"/>
      <c r="AU21" s="239"/>
      <c r="AV21" s="239"/>
      <c r="AW21" s="239"/>
      <c r="AX21" s="239"/>
      <c r="AY21" s="239"/>
      <c r="AZ21" s="239"/>
      <c r="BA21" s="239"/>
      <c r="BB21" s="239"/>
      <c r="BC21" s="239"/>
      <c r="BD21" s="239"/>
      <c r="BE21" s="239"/>
      <c r="BF21" s="239"/>
      <c r="BG21" s="239"/>
      <c r="BH21" s="239"/>
      <c r="BI21" s="239"/>
      <c r="BJ21" s="239"/>
      <c r="BK21" s="239"/>
      <c r="BL21" s="239"/>
      <c r="BM21" s="239"/>
      <c r="BN21" s="239"/>
      <c r="BO21" s="239"/>
      <c r="BP21" s="239"/>
      <c r="BQ21" s="239"/>
      <c r="BR21" s="239"/>
      <c r="BS21" s="239"/>
      <c r="BT21" s="239"/>
      <c r="BU21" s="239"/>
      <c r="BV21" s="239"/>
      <c r="BW21" s="239"/>
      <c r="BX21" s="239"/>
      <c r="BY21" s="239"/>
      <c r="BZ21" s="239"/>
      <c r="CA21" s="239"/>
      <c r="CB21" s="239"/>
      <c r="CC21" s="239"/>
      <c r="CD21" s="239"/>
      <c r="CE21" s="239"/>
      <c r="CF21" s="239"/>
      <c r="CG21" s="239"/>
      <c r="CH21" s="239"/>
      <c r="CI21" s="239"/>
      <c r="CJ21" s="239"/>
      <c r="CK21" s="239"/>
      <c r="CL21" s="239"/>
      <c r="CM21" s="239"/>
      <c r="CN21" s="239"/>
      <c r="CO21" s="239"/>
      <c r="CP21" s="239"/>
      <c r="CQ21" s="239"/>
      <c r="CR21" s="239"/>
      <c r="CS21" s="239"/>
      <c r="CT21" s="239"/>
      <c r="CU21" s="239"/>
      <c r="CV21" s="239"/>
      <c r="CW21" s="239"/>
      <c r="CX21" s="239"/>
      <c r="CY21" s="239"/>
      <c r="CZ21" s="239"/>
      <c r="DA21" s="239"/>
      <c r="DB21" s="239"/>
      <c r="DC21" s="239"/>
      <c r="DD21" s="239"/>
      <c r="DE21" s="239"/>
      <c r="DF21" s="239"/>
      <c r="DG21" s="239"/>
      <c r="DH21" s="239"/>
      <c r="DI21" s="239"/>
      <c r="DJ21" s="239"/>
      <c r="DK21" s="239"/>
      <c r="DL21" s="239"/>
      <c r="DM21" s="239"/>
      <c r="DN21" s="239"/>
      <c r="DO21" s="239"/>
    </row>
    <row r="22" spans="3:119" s="29" customFormat="1" ht="14.25" customHeight="1" x14ac:dyDescent="0.2">
      <c r="C22" s="30"/>
      <c r="D22" s="30"/>
      <c r="E22" s="30"/>
      <c r="F22" s="31"/>
      <c r="G22" s="37"/>
      <c r="H22" s="37"/>
      <c r="I22" s="27"/>
      <c r="J22" s="27"/>
      <c r="K22" s="37"/>
      <c r="L22" s="37"/>
      <c r="M22" s="27"/>
      <c r="N22" s="27"/>
      <c r="O22" s="37"/>
      <c r="P22" s="37"/>
      <c r="Q22" s="27"/>
      <c r="R22" s="27"/>
      <c r="S22" s="37"/>
      <c r="T22" s="37"/>
      <c r="U22" s="27"/>
      <c r="V22" s="27"/>
      <c r="W22" s="37"/>
      <c r="X22" s="37"/>
      <c r="Y22" s="27"/>
      <c r="Z22" s="27"/>
      <c r="AA22" s="37"/>
      <c r="AB22" s="37"/>
      <c r="AC22" s="27"/>
      <c r="AD22" s="27"/>
      <c r="AE22" s="37"/>
      <c r="AF22" s="37"/>
      <c r="AG22" s="27"/>
      <c r="AH22" s="27"/>
      <c r="AI22" s="37"/>
      <c r="AJ22" s="37"/>
      <c r="AK22" s="27"/>
      <c r="AM22" s="239"/>
      <c r="AN22" s="239"/>
      <c r="AO22" s="239"/>
      <c r="AP22" s="239"/>
      <c r="AQ22" s="239"/>
      <c r="AR22" s="239"/>
      <c r="AS22" s="239"/>
      <c r="AT22" s="239"/>
      <c r="AU22" s="239"/>
      <c r="AV22" s="239"/>
      <c r="AW22" s="239"/>
      <c r="AX22" s="239"/>
      <c r="AY22" s="239"/>
      <c r="AZ22" s="239"/>
      <c r="BA22" s="239"/>
      <c r="BB22" s="239"/>
      <c r="BC22" s="239"/>
      <c r="BD22" s="239"/>
      <c r="BE22" s="239"/>
      <c r="BF22" s="239"/>
      <c r="BG22" s="239"/>
      <c r="BH22" s="239"/>
      <c r="BI22" s="239"/>
      <c r="BJ22" s="239"/>
      <c r="BK22" s="239"/>
      <c r="BL22" s="239"/>
      <c r="BM22" s="239"/>
      <c r="BN22" s="239"/>
      <c r="BO22" s="239"/>
      <c r="BP22" s="239"/>
      <c r="BQ22" s="239"/>
      <c r="BR22" s="239"/>
      <c r="BS22" s="239"/>
      <c r="BT22" s="239"/>
      <c r="BU22" s="239"/>
      <c r="BV22" s="239"/>
      <c r="BW22" s="239"/>
      <c r="BX22" s="239"/>
      <c r="BY22" s="430" t="s">
        <v>188</v>
      </c>
      <c r="BZ22" s="431"/>
      <c r="CA22" s="431"/>
      <c r="CB22" s="431"/>
      <c r="CC22" s="432"/>
      <c r="CD22" s="239"/>
      <c r="CE22" s="239"/>
      <c r="CF22" s="239"/>
      <c r="CG22" s="239"/>
      <c r="CH22" s="239"/>
      <c r="CI22" s="239"/>
      <c r="CJ22" s="239"/>
      <c r="CK22" s="436" t="s">
        <v>189</v>
      </c>
      <c r="CL22" s="437"/>
      <c r="CM22" s="437"/>
      <c r="CN22" s="437"/>
      <c r="CO22" s="438"/>
      <c r="CP22" s="255"/>
      <c r="CQ22" s="239"/>
      <c r="CR22" s="239"/>
      <c r="CS22" s="239"/>
      <c r="CT22" s="239"/>
      <c r="CU22" s="239"/>
      <c r="CV22" s="239"/>
      <c r="CW22" s="239"/>
      <c r="CX22" s="239"/>
      <c r="CY22" s="239"/>
      <c r="CZ22" s="239"/>
      <c r="DA22" s="239"/>
      <c r="DB22" s="239"/>
      <c r="DC22" s="239"/>
      <c r="DD22" s="239"/>
      <c r="DE22" s="239"/>
      <c r="DF22" s="239"/>
      <c r="DG22" s="239"/>
      <c r="DH22" s="239"/>
      <c r="DI22" s="430" t="s">
        <v>190</v>
      </c>
      <c r="DJ22" s="431"/>
      <c r="DK22" s="431"/>
      <c r="DL22" s="431"/>
      <c r="DM22" s="432"/>
      <c r="DN22" s="255"/>
      <c r="DO22" s="239"/>
    </row>
    <row r="23" spans="3:119" s="24" customFormat="1" ht="52.5" customHeight="1" x14ac:dyDescent="0.2">
      <c r="G23" s="397" t="s">
        <v>33</v>
      </c>
      <c r="H23" s="398"/>
      <c r="I23" s="398"/>
      <c r="J23" s="398"/>
      <c r="K23" s="398"/>
      <c r="L23" s="398"/>
      <c r="M23" s="399"/>
      <c r="N23" s="38"/>
      <c r="O23" s="397" t="s">
        <v>34</v>
      </c>
      <c r="P23" s="398"/>
      <c r="Q23" s="398"/>
      <c r="R23" s="398"/>
      <c r="S23" s="398"/>
      <c r="T23" s="398"/>
      <c r="U23" s="399"/>
      <c r="V23" s="54"/>
      <c r="AA23" s="397" t="s">
        <v>35</v>
      </c>
      <c r="AB23" s="398"/>
      <c r="AC23" s="399"/>
      <c r="AD23" s="38"/>
      <c r="AM23" s="239"/>
      <c r="AN23" s="239"/>
      <c r="AO23" s="239"/>
      <c r="AP23" s="239"/>
      <c r="AQ23" s="239"/>
      <c r="AR23" s="239"/>
      <c r="AS23" s="239"/>
      <c r="AT23" s="239"/>
      <c r="AU23" s="239"/>
      <c r="AV23" s="239"/>
      <c r="AW23" s="239"/>
      <c r="AX23" s="239"/>
      <c r="AY23" s="239"/>
      <c r="AZ23" s="239"/>
      <c r="BA23" s="239"/>
      <c r="BB23" s="239"/>
      <c r="BC23" s="239"/>
      <c r="BD23" s="239"/>
      <c r="BE23" s="239"/>
      <c r="BF23" s="239"/>
      <c r="BG23" s="239"/>
      <c r="BH23" s="239"/>
      <c r="BI23" s="239"/>
      <c r="BJ23" s="239"/>
      <c r="BK23" s="239"/>
      <c r="BL23" s="239"/>
      <c r="BM23" s="239"/>
      <c r="BN23" s="239"/>
      <c r="BO23" s="239"/>
      <c r="BP23" s="239"/>
      <c r="BQ23" s="239"/>
      <c r="BR23" s="239"/>
      <c r="BS23" s="239"/>
      <c r="BT23" s="239"/>
      <c r="BU23" s="239"/>
      <c r="BV23" s="239"/>
      <c r="BW23" s="239"/>
      <c r="BX23" s="239"/>
      <c r="BY23" s="256">
        <v>6</v>
      </c>
      <c r="BZ23" s="257">
        <v>0</v>
      </c>
      <c r="CA23" s="257"/>
      <c r="CB23" s="257"/>
      <c r="CC23" s="258">
        <v>12</v>
      </c>
      <c r="CD23" s="239"/>
      <c r="CE23" s="239"/>
      <c r="CF23" s="239"/>
      <c r="CG23" s="239"/>
      <c r="CH23" s="239"/>
      <c r="CI23" s="239"/>
      <c r="CJ23" s="239"/>
      <c r="CK23" s="256">
        <v>8</v>
      </c>
      <c r="CL23" s="257">
        <v>0</v>
      </c>
      <c r="CM23" s="257"/>
      <c r="CN23" s="257"/>
      <c r="CO23" s="258">
        <v>16</v>
      </c>
      <c r="CP23" s="251"/>
      <c r="CQ23" s="239"/>
      <c r="CR23" s="239"/>
      <c r="CS23" s="239"/>
      <c r="CT23" s="239"/>
      <c r="CU23" s="239"/>
      <c r="CV23" s="239"/>
      <c r="CW23" s="239"/>
      <c r="CX23" s="239"/>
      <c r="CY23" s="239"/>
      <c r="CZ23" s="239"/>
      <c r="DA23" s="239"/>
      <c r="DB23" s="239"/>
      <c r="DC23" s="239"/>
      <c r="DD23" s="239"/>
      <c r="DE23" s="239"/>
      <c r="DF23" s="239"/>
      <c r="DG23" s="239"/>
      <c r="DH23" s="239"/>
      <c r="DI23" s="256">
        <v>2</v>
      </c>
      <c r="DJ23" s="257">
        <v>1</v>
      </c>
      <c r="DK23" s="257"/>
      <c r="DL23" s="257"/>
      <c r="DM23" s="258">
        <v>30</v>
      </c>
      <c r="DN23" s="251"/>
      <c r="DO23" s="239"/>
    </row>
    <row r="24" spans="3:119" s="29" customFormat="1" ht="37.5" customHeight="1" x14ac:dyDescent="0.2">
      <c r="G24" s="55">
        <v>2</v>
      </c>
      <c r="H24" s="56">
        <v>2</v>
      </c>
      <c r="I24" s="57">
        <f>+I$8*(G24+H24)</f>
        <v>68</v>
      </c>
      <c r="J24" s="56"/>
      <c r="K24" s="57">
        <v>2</v>
      </c>
      <c r="L24" s="56">
        <v>2</v>
      </c>
      <c r="M24" s="58">
        <f>+$M$8*(K24+L24)</f>
        <v>68</v>
      </c>
      <c r="N24" s="38"/>
      <c r="O24" s="55">
        <v>1</v>
      </c>
      <c r="P24" s="56">
        <v>1</v>
      </c>
      <c r="Q24" s="57">
        <f>+Q$8*(O24+P24)</f>
        <v>34</v>
      </c>
      <c r="R24" s="56"/>
      <c r="S24" s="57">
        <v>1</v>
      </c>
      <c r="T24" s="56">
        <v>1</v>
      </c>
      <c r="U24" s="58">
        <f>+U$8*(S24+T24)</f>
        <v>34</v>
      </c>
      <c r="V24" s="54"/>
      <c r="AA24" s="55">
        <v>1</v>
      </c>
      <c r="AB24" s="56">
        <v>1</v>
      </c>
      <c r="AC24" s="58">
        <f>+AK$8*(AA24+AB24)</f>
        <v>34</v>
      </c>
      <c r="AD24" s="38"/>
      <c r="AM24" s="239"/>
      <c r="AN24" s="239"/>
      <c r="AO24" s="239"/>
      <c r="AP24" s="239"/>
      <c r="AQ24" s="239"/>
      <c r="AR24" s="239"/>
      <c r="AS24" s="239"/>
      <c r="AT24" s="239"/>
      <c r="AU24" s="239"/>
      <c r="AV24" s="239"/>
      <c r="AW24" s="239"/>
      <c r="AX24" s="239"/>
      <c r="AY24" s="239"/>
      <c r="AZ24" s="239"/>
      <c r="BA24" s="239"/>
      <c r="BB24" s="239"/>
      <c r="BC24" s="239"/>
      <c r="BD24" s="239"/>
      <c r="BE24" s="239"/>
      <c r="BF24" s="239"/>
      <c r="BG24" s="239"/>
      <c r="BH24" s="239"/>
      <c r="BI24" s="239"/>
      <c r="BJ24" s="239"/>
      <c r="BK24" s="239"/>
      <c r="BL24" s="239"/>
      <c r="BM24" s="239"/>
      <c r="BN24" s="239"/>
      <c r="BO24" s="239"/>
      <c r="BP24" s="239"/>
      <c r="BQ24" s="239"/>
      <c r="BR24" s="239"/>
      <c r="BS24" s="239"/>
      <c r="BT24" s="239"/>
      <c r="BU24" s="239"/>
      <c r="BV24" s="239"/>
      <c r="BW24" s="239"/>
      <c r="BX24" s="239"/>
      <c r="BY24" s="239"/>
      <c r="BZ24" s="239"/>
      <c r="CA24" s="239"/>
      <c r="CB24" s="239"/>
      <c r="CC24" s="239"/>
      <c r="CD24" s="239"/>
      <c r="CE24" s="239"/>
      <c r="CF24" s="239"/>
      <c r="CG24" s="239"/>
      <c r="CH24" s="239"/>
      <c r="CI24" s="239"/>
      <c r="CJ24" s="239"/>
      <c r="CK24" s="239"/>
      <c r="CL24" s="239"/>
      <c r="CM24" s="239"/>
      <c r="CN24" s="239"/>
      <c r="CO24" s="239"/>
      <c r="CP24" s="239"/>
      <c r="CQ24" s="239"/>
      <c r="CR24" s="239"/>
      <c r="CS24" s="239"/>
      <c r="CT24" s="239"/>
      <c r="CU24" s="239"/>
      <c r="CV24" s="239"/>
      <c r="CW24" s="239"/>
      <c r="CX24" s="239"/>
      <c r="CY24" s="239"/>
      <c r="CZ24" s="239"/>
      <c r="DA24" s="239"/>
      <c r="DB24" s="239"/>
      <c r="DC24" s="239"/>
      <c r="DD24" s="239"/>
      <c r="DE24" s="239"/>
      <c r="DF24" s="239"/>
      <c r="DG24" s="239"/>
      <c r="DH24" s="239"/>
      <c r="DI24" s="239"/>
      <c r="DJ24" s="239"/>
      <c r="DK24" s="239"/>
      <c r="DL24" s="239"/>
      <c r="DM24" s="239"/>
      <c r="DN24" s="239"/>
      <c r="DO24" s="239"/>
    </row>
    <row r="25" spans="3:119" s="29" customFormat="1" ht="14.25" customHeight="1" x14ac:dyDescent="0.2">
      <c r="N25" s="27"/>
      <c r="O25" s="28"/>
      <c r="P25" s="28"/>
      <c r="Q25" s="54"/>
      <c r="R25" s="28"/>
      <c r="S25" s="28"/>
      <c r="T25" s="28"/>
      <c r="U25" s="28"/>
      <c r="V25" s="54"/>
      <c r="W25" s="28"/>
      <c r="X25" s="27"/>
      <c r="Y25" s="37"/>
      <c r="Z25" s="27"/>
      <c r="AA25" s="27"/>
      <c r="AB25" s="27"/>
      <c r="AC25" s="37"/>
      <c r="AD25" s="27"/>
      <c r="AE25" s="59"/>
      <c r="AF25" s="59"/>
      <c r="AG25" s="60"/>
      <c r="AH25" s="60"/>
      <c r="AI25" s="59"/>
      <c r="AJ25" s="59"/>
      <c r="AK25" s="60"/>
      <c r="AM25" s="239"/>
      <c r="AN25" s="239"/>
      <c r="AO25" s="239"/>
      <c r="AP25" s="239"/>
      <c r="AQ25" s="239"/>
      <c r="AR25" s="239"/>
      <c r="AS25" s="239"/>
      <c r="AT25" s="239"/>
      <c r="AU25" s="239"/>
      <c r="AV25" s="239"/>
      <c r="AW25" s="239"/>
      <c r="AX25" s="239"/>
      <c r="AY25" s="239"/>
      <c r="AZ25" s="239"/>
      <c r="BA25" s="239"/>
      <c r="BB25" s="239"/>
      <c r="BC25" s="239"/>
      <c r="BD25" s="239"/>
      <c r="BE25" s="239"/>
      <c r="BF25" s="239"/>
      <c r="BG25" s="239"/>
      <c r="BH25" s="239"/>
      <c r="BI25" s="239"/>
      <c r="BJ25" s="239"/>
      <c r="BK25" s="239"/>
      <c r="BL25" s="239"/>
      <c r="BM25" s="239"/>
      <c r="BN25" s="239"/>
      <c r="BO25" s="239"/>
      <c r="BP25" s="239"/>
      <c r="BQ25" s="239"/>
      <c r="BR25" s="239"/>
      <c r="BS25" s="239"/>
      <c r="BT25" s="239"/>
      <c r="BU25" s="239"/>
      <c r="BV25" s="239"/>
      <c r="BW25" s="239"/>
      <c r="BX25" s="239"/>
      <c r="BY25" s="430" t="s">
        <v>191</v>
      </c>
      <c r="BZ25" s="431"/>
      <c r="CA25" s="431"/>
      <c r="CB25" s="431"/>
      <c r="CC25" s="432"/>
      <c r="CD25" s="239"/>
      <c r="CE25" s="239"/>
      <c r="CF25" s="239"/>
      <c r="CG25" s="239"/>
      <c r="CH25" s="239"/>
      <c r="CI25" s="239"/>
      <c r="CJ25" s="239"/>
      <c r="CK25" s="239"/>
      <c r="CL25" s="239"/>
      <c r="CM25" s="239"/>
      <c r="CN25" s="239"/>
      <c r="CO25" s="239"/>
      <c r="CP25" s="239"/>
      <c r="CQ25" s="239"/>
      <c r="CR25" s="239"/>
      <c r="CS25" s="239"/>
      <c r="CT25" s="239"/>
      <c r="CU25" s="239"/>
      <c r="CV25" s="239"/>
      <c r="CW25" s="239"/>
      <c r="CX25" s="239"/>
      <c r="CY25" s="239"/>
      <c r="CZ25" s="239"/>
      <c r="DA25" s="239"/>
      <c r="DB25" s="239"/>
      <c r="DC25" s="239"/>
      <c r="DD25" s="239"/>
      <c r="DE25" s="239"/>
      <c r="DF25" s="239"/>
      <c r="DG25" s="239"/>
      <c r="DH25" s="239"/>
      <c r="DI25" s="430" t="s">
        <v>192</v>
      </c>
      <c r="DJ25" s="431"/>
      <c r="DK25" s="431"/>
      <c r="DL25" s="431"/>
      <c r="DM25" s="432"/>
      <c r="DN25" s="255"/>
      <c r="DO25" s="239"/>
    </row>
    <row r="26" spans="3:119" s="24" customFormat="1" ht="72.75" customHeight="1" x14ac:dyDescent="0.2">
      <c r="G26" s="397" t="s">
        <v>36</v>
      </c>
      <c r="H26" s="398"/>
      <c r="I26" s="398"/>
      <c r="J26" s="398"/>
      <c r="K26" s="398"/>
      <c r="L26" s="398"/>
      <c r="M26" s="399"/>
      <c r="N26" s="38"/>
      <c r="O26" s="397" t="s">
        <v>37</v>
      </c>
      <c r="P26" s="398"/>
      <c r="Q26" s="399"/>
      <c r="V26" s="60"/>
      <c r="W26" s="397" t="s">
        <v>38</v>
      </c>
      <c r="X26" s="398"/>
      <c r="Y26" s="399"/>
      <c r="AA26" s="397" t="s">
        <v>39</v>
      </c>
      <c r="AB26" s="398"/>
      <c r="AC26" s="399"/>
      <c r="AD26" s="61"/>
      <c r="AH26" s="48"/>
      <c r="AM26" s="239"/>
      <c r="AN26" s="239"/>
      <c r="AO26" s="239"/>
      <c r="AP26" s="239"/>
      <c r="AQ26" s="239"/>
      <c r="AR26" s="239"/>
      <c r="AS26" s="239"/>
      <c r="AT26" s="239"/>
      <c r="AU26" s="239"/>
      <c r="AV26" s="239"/>
      <c r="AW26" s="239"/>
      <c r="AX26" s="239"/>
      <c r="AY26" s="239"/>
      <c r="AZ26" s="239"/>
      <c r="BA26" s="239"/>
      <c r="BB26" s="239"/>
      <c r="BC26" s="239"/>
      <c r="BD26" s="239"/>
      <c r="BE26" s="239"/>
      <c r="BF26" s="239"/>
      <c r="BG26" s="239"/>
      <c r="BH26" s="239"/>
      <c r="BI26" s="239"/>
      <c r="BJ26" s="239"/>
      <c r="BK26" s="239"/>
      <c r="BL26" s="239"/>
      <c r="BM26" s="239"/>
      <c r="BN26" s="239"/>
      <c r="BO26" s="239"/>
      <c r="BP26" s="239"/>
      <c r="BQ26" s="239"/>
      <c r="BR26" s="239"/>
      <c r="BS26" s="239"/>
      <c r="BT26" s="239"/>
      <c r="BU26" s="239"/>
      <c r="BV26" s="239"/>
      <c r="BW26" s="239"/>
      <c r="BX26" s="239"/>
      <c r="BY26" s="256">
        <v>6</v>
      </c>
      <c r="BZ26" s="257">
        <v>0</v>
      </c>
      <c r="CA26" s="257"/>
      <c r="CB26" s="257"/>
      <c r="CC26" s="258">
        <v>12</v>
      </c>
      <c r="CD26" s="239"/>
      <c r="CE26" s="239"/>
      <c r="CF26" s="239"/>
      <c r="CG26" s="239"/>
      <c r="CH26" s="239"/>
      <c r="CI26" s="239"/>
      <c r="CJ26" s="239"/>
      <c r="CK26" s="239"/>
      <c r="CL26" s="239"/>
      <c r="CM26" s="239"/>
      <c r="CN26" s="239"/>
      <c r="CO26" s="239"/>
      <c r="CP26" s="239"/>
      <c r="CQ26" s="239"/>
      <c r="CR26" s="239"/>
      <c r="CS26" s="239"/>
      <c r="CT26" s="239"/>
      <c r="CU26" s="239"/>
      <c r="CV26" s="239"/>
      <c r="CW26" s="239"/>
      <c r="CX26" s="239"/>
      <c r="CY26" s="239"/>
      <c r="CZ26" s="239"/>
      <c r="DA26" s="239"/>
      <c r="DB26" s="239"/>
      <c r="DC26" s="239"/>
      <c r="DD26" s="239"/>
      <c r="DE26" s="239"/>
      <c r="DF26" s="239"/>
      <c r="DG26" s="239"/>
      <c r="DH26" s="239"/>
      <c r="DI26" s="256">
        <v>1</v>
      </c>
      <c r="DJ26" s="257">
        <v>0</v>
      </c>
      <c r="DK26" s="257"/>
      <c r="DL26" s="257"/>
      <c r="DM26" s="258">
        <v>10</v>
      </c>
      <c r="DN26" s="251"/>
      <c r="DO26" s="239"/>
    </row>
    <row r="27" spans="3:119" s="29" customFormat="1" ht="34.5" customHeight="1" x14ac:dyDescent="0.2">
      <c r="G27" s="55">
        <v>3</v>
      </c>
      <c r="H27" s="56">
        <v>3</v>
      </c>
      <c r="I27" s="57">
        <f>+U$8*(G27+H27)</f>
        <v>102</v>
      </c>
      <c r="J27" s="56"/>
      <c r="K27" s="56">
        <v>3</v>
      </c>
      <c r="L27" s="56">
        <v>3</v>
      </c>
      <c r="M27" s="58">
        <f>+Y$8*(K27+L27)</f>
        <v>102</v>
      </c>
      <c r="N27" s="38"/>
      <c r="O27" s="55">
        <v>1</v>
      </c>
      <c r="P27" s="56">
        <v>1</v>
      </c>
      <c r="Q27" s="58">
        <f>+AC$8*(O27+P27)</f>
        <v>34</v>
      </c>
      <c r="V27" s="60"/>
      <c r="W27" s="55">
        <v>2</v>
      </c>
      <c r="X27" s="56">
        <v>2</v>
      </c>
      <c r="Y27" s="58">
        <f>+AC$8*(W27+X27)</f>
        <v>68</v>
      </c>
      <c r="AA27" s="55">
        <v>1</v>
      </c>
      <c r="AB27" s="56">
        <v>1</v>
      </c>
      <c r="AC27" s="58">
        <f>+AC$8*(AA27+AB27)</f>
        <v>34</v>
      </c>
      <c r="AD27" s="61"/>
      <c r="AH27" s="53"/>
      <c r="AM27" s="239"/>
      <c r="AN27" s="239"/>
      <c r="AO27" s="239"/>
      <c r="AP27" s="239"/>
      <c r="AQ27" s="239"/>
      <c r="AR27" s="239"/>
      <c r="AS27" s="239"/>
      <c r="AT27" s="239"/>
      <c r="AU27" s="239"/>
      <c r="AV27" s="239"/>
      <c r="AW27" s="239"/>
      <c r="AX27" s="239"/>
      <c r="AY27" s="239"/>
      <c r="AZ27" s="239"/>
      <c r="BA27" s="239"/>
      <c r="BB27" s="239"/>
      <c r="BC27" s="239"/>
      <c r="BD27" s="239"/>
      <c r="BE27" s="239"/>
      <c r="BF27" s="239"/>
      <c r="BG27" s="239"/>
      <c r="BH27" s="239"/>
      <c r="BI27" s="239"/>
      <c r="BJ27" s="239"/>
      <c r="BK27" s="239"/>
      <c r="BL27" s="239"/>
      <c r="BM27" s="239"/>
      <c r="BN27" s="239"/>
      <c r="BO27" s="239"/>
      <c r="BP27" s="239"/>
      <c r="BQ27" s="239"/>
      <c r="BR27" s="239"/>
      <c r="BS27" s="239"/>
      <c r="BT27" s="239"/>
      <c r="BU27" s="239"/>
      <c r="BV27" s="239"/>
      <c r="BW27" s="239"/>
      <c r="BX27" s="239"/>
      <c r="BY27" s="239"/>
      <c r="BZ27" s="239"/>
      <c r="CA27" s="239"/>
      <c r="CB27" s="239"/>
      <c r="CC27" s="239"/>
      <c r="CD27" s="239"/>
      <c r="CE27" s="239"/>
      <c r="CF27" s="239"/>
      <c r="CG27" s="239"/>
      <c r="CH27" s="239"/>
      <c r="CI27" s="239"/>
      <c r="CJ27" s="239"/>
      <c r="CK27" s="239"/>
      <c r="CL27" s="239"/>
      <c r="CM27" s="239"/>
      <c r="CN27" s="239"/>
      <c r="CO27" s="239"/>
      <c r="CP27" s="239"/>
      <c r="CQ27" s="239"/>
      <c r="CR27" s="239"/>
      <c r="CS27" s="239"/>
      <c r="CT27" s="239"/>
      <c r="CU27" s="239"/>
      <c r="CV27" s="239"/>
      <c r="CW27" s="239"/>
      <c r="CX27" s="239"/>
      <c r="CY27" s="239"/>
      <c r="CZ27" s="239"/>
      <c r="DA27" s="239"/>
      <c r="DB27" s="239"/>
      <c r="DC27" s="239"/>
      <c r="DD27" s="239"/>
      <c r="DE27" s="239"/>
      <c r="DF27" s="239"/>
      <c r="DG27" s="239"/>
      <c r="DH27" s="239"/>
      <c r="DI27" s="239"/>
      <c r="DJ27" s="239"/>
      <c r="DK27" s="239"/>
      <c r="DL27" s="239"/>
      <c r="DM27" s="239"/>
      <c r="DN27" s="239"/>
      <c r="DO27" s="239"/>
    </row>
    <row r="28" spans="3:119" s="29" customFormat="1" ht="14.25" customHeight="1" x14ac:dyDescent="0.2">
      <c r="C28" s="30"/>
      <c r="D28" s="31"/>
      <c r="E28" s="63"/>
      <c r="F28" s="31"/>
      <c r="G28" s="27"/>
      <c r="H28" s="27"/>
      <c r="I28" s="27"/>
      <c r="J28" s="27"/>
      <c r="K28" s="27"/>
      <c r="L28" s="27"/>
      <c r="M28" s="37"/>
      <c r="N28" s="27"/>
      <c r="O28" s="28"/>
      <c r="P28" s="28"/>
      <c r="Q28" s="54"/>
      <c r="R28" s="28"/>
      <c r="S28" s="28"/>
      <c r="T28" s="28"/>
      <c r="U28" s="28"/>
      <c r="V28" s="54"/>
      <c r="W28" s="28"/>
      <c r="X28" s="27"/>
      <c r="Y28" s="37"/>
      <c r="Z28" s="27"/>
      <c r="AA28" s="27"/>
      <c r="AB28" s="27"/>
      <c r="AC28" s="37"/>
      <c r="AD28" s="27"/>
      <c r="AE28" s="59"/>
      <c r="AF28" s="59"/>
      <c r="AG28" s="60"/>
      <c r="AH28" s="60"/>
      <c r="AI28" s="59"/>
      <c r="AJ28" s="59"/>
      <c r="AK28" s="60"/>
      <c r="AM28" s="239"/>
      <c r="AN28" s="239"/>
      <c r="AO28" s="239"/>
      <c r="AP28" s="239"/>
      <c r="AQ28" s="239"/>
      <c r="AR28" s="239"/>
      <c r="AS28" s="239"/>
      <c r="AT28" s="239"/>
      <c r="AU28" s="430" t="s">
        <v>193</v>
      </c>
      <c r="AV28" s="431"/>
      <c r="AW28" s="431"/>
      <c r="AX28" s="431"/>
      <c r="AY28" s="431"/>
      <c r="AZ28" s="431"/>
      <c r="BA28" s="431"/>
      <c r="BB28" s="431"/>
      <c r="BC28" s="431"/>
      <c r="BD28" s="431"/>
      <c r="BE28" s="431"/>
      <c r="BF28" s="431"/>
      <c r="BG28" s="431"/>
      <c r="BH28" s="431"/>
      <c r="BI28" s="431"/>
      <c r="BJ28" s="431"/>
      <c r="BK28" s="431"/>
      <c r="BL28" s="431"/>
      <c r="BM28" s="431"/>
      <c r="BN28" s="431"/>
      <c r="BO28" s="431"/>
      <c r="BP28" s="431"/>
      <c r="BQ28" s="432"/>
      <c r="BR28" s="239"/>
      <c r="BS28" s="456" t="s">
        <v>194</v>
      </c>
      <c r="BT28" s="457"/>
      <c r="BU28" s="457"/>
      <c r="BV28" s="457"/>
      <c r="BW28" s="458"/>
      <c r="BX28" s="239"/>
      <c r="BY28" s="239"/>
      <c r="BZ28" s="239"/>
      <c r="CA28" s="239"/>
      <c r="CB28" s="239"/>
      <c r="CC28" s="239"/>
      <c r="CD28" s="239"/>
      <c r="CE28" s="239"/>
      <c r="CF28" s="239"/>
      <c r="CG28" s="239"/>
      <c r="CH28" s="239"/>
      <c r="CI28" s="239"/>
      <c r="CJ28" s="239"/>
      <c r="CK28" s="239"/>
      <c r="CL28" s="239"/>
      <c r="CM28" s="239"/>
      <c r="CN28" s="239"/>
      <c r="CO28" s="239"/>
      <c r="CP28" s="239"/>
      <c r="CQ28" s="239"/>
      <c r="CR28" s="239"/>
      <c r="CS28" s="239"/>
      <c r="CT28" s="239"/>
      <c r="CU28" s="239"/>
      <c r="CV28" s="239"/>
      <c r="CW28" s="239"/>
      <c r="CX28" s="239"/>
      <c r="CY28" s="239"/>
      <c r="CZ28" s="239"/>
      <c r="DA28" s="239"/>
      <c r="DB28" s="239"/>
      <c r="DC28" s="239"/>
      <c r="DD28" s="239"/>
      <c r="DE28" s="239"/>
      <c r="DF28" s="239"/>
      <c r="DG28" s="239"/>
      <c r="DH28" s="239"/>
      <c r="DI28" s="430" t="s">
        <v>195</v>
      </c>
      <c r="DJ28" s="431"/>
      <c r="DK28" s="431"/>
      <c r="DL28" s="431"/>
      <c r="DM28" s="432"/>
      <c r="DN28" s="255"/>
      <c r="DO28" s="239"/>
    </row>
    <row r="29" spans="3:119" s="24" customFormat="1" ht="66" customHeight="1" x14ac:dyDescent="0.2">
      <c r="C29" s="25"/>
      <c r="D29" s="26"/>
      <c r="E29" s="64"/>
      <c r="F29" s="26"/>
      <c r="G29" s="397" t="s">
        <v>40</v>
      </c>
      <c r="H29" s="398"/>
      <c r="I29" s="399"/>
      <c r="K29" s="397" t="s">
        <v>41</v>
      </c>
      <c r="L29" s="398"/>
      <c r="M29" s="399"/>
      <c r="N29" s="60"/>
      <c r="O29" s="397" t="s">
        <v>42</v>
      </c>
      <c r="P29" s="398"/>
      <c r="Q29" s="398"/>
      <c r="R29" s="398"/>
      <c r="S29" s="398"/>
      <c r="T29" s="398"/>
      <c r="U29" s="399"/>
      <c r="V29" s="54"/>
      <c r="W29" s="397" t="s">
        <v>43</v>
      </c>
      <c r="X29" s="398"/>
      <c r="Y29" s="398"/>
      <c r="Z29" s="398"/>
      <c r="AA29" s="398"/>
      <c r="AB29" s="398"/>
      <c r="AC29" s="399"/>
      <c r="AD29" s="27"/>
      <c r="AE29" s="397" t="s">
        <v>44</v>
      </c>
      <c r="AF29" s="398"/>
      <c r="AG29" s="399"/>
      <c r="AH29" s="65"/>
      <c r="AM29" s="239"/>
      <c r="AN29" s="239"/>
      <c r="AO29" s="239"/>
      <c r="AP29" s="239"/>
      <c r="AQ29" s="239"/>
      <c r="AR29" s="239"/>
      <c r="AS29" s="239"/>
      <c r="AT29" s="239"/>
      <c r="AU29" s="459" t="s">
        <v>196</v>
      </c>
      <c r="AV29" s="460"/>
      <c r="AW29" s="460"/>
      <c r="AX29" s="460"/>
      <c r="AY29" s="460"/>
      <c r="AZ29" s="460"/>
      <c r="BA29" s="460"/>
      <c r="BB29" s="460"/>
      <c r="BC29" s="460"/>
      <c r="BD29" s="460"/>
      <c r="BE29" s="460"/>
      <c r="BF29" s="460"/>
      <c r="BG29" s="460"/>
      <c r="BH29" s="460"/>
      <c r="BI29" s="460"/>
      <c r="BJ29" s="460"/>
      <c r="BK29" s="460"/>
      <c r="BL29" s="460"/>
      <c r="BM29" s="460"/>
      <c r="BN29" s="460"/>
      <c r="BO29" s="460"/>
      <c r="BP29" s="460"/>
      <c r="BQ29" s="461"/>
      <c r="BR29" s="239"/>
      <c r="BS29" s="262">
        <v>0</v>
      </c>
      <c r="BT29" s="263">
        <v>40</v>
      </c>
      <c r="BU29" s="263"/>
      <c r="BV29" s="263"/>
      <c r="BW29" s="264">
        <v>40</v>
      </c>
      <c r="BX29" s="239"/>
      <c r="BY29" s="239"/>
      <c r="BZ29" s="239"/>
      <c r="CA29" s="239"/>
      <c r="CB29" s="239"/>
      <c r="CC29" s="239"/>
      <c r="CD29" s="239"/>
      <c r="CE29" s="239"/>
      <c r="CF29" s="239"/>
      <c r="CG29" s="239"/>
      <c r="CH29" s="239"/>
      <c r="CI29" s="239"/>
      <c r="CJ29" s="239"/>
      <c r="CK29" s="239"/>
      <c r="CL29" s="239"/>
      <c r="CM29" s="239"/>
      <c r="CN29" s="239"/>
      <c r="CO29" s="239"/>
      <c r="CP29" s="239"/>
      <c r="CQ29" s="239"/>
      <c r="CR29" s="239"/>
      <c r="CS29" s="239"/>
      <c r="CT29" s="239"/>
      <c r="CU29" s="239"/>
      <c r="CV29" s="239"/>
      <c r="CW29" s="239"/>
      <c r="CX29" s="239"/>
      <c r="CY29" s="239"/>
      <c r="CZ29" s="239"/>
      <c r="DA29" s="239"/>
      <c r="DB29" s="239"/>
      <c r="DC29" s="239"/>
      <c r="DD29" s="239"/>
      <c r="DE29" s="239"/>
      <c r="DF29" s="239"/>
      <c r="DG29" s="239"/>
      <c r="DH29" s="239"/>
      <c r="DI29" s="256">
        <v>2</v>
      </c>
      <c r="DJ29" s="257">
        <v>0</v>
      </c>
      <c r="DK29" s="257"/>
      <c r="DL29" s="257"/>
      <c r="DM29" s="258">
        <v>20</v>
      </c>
      <c r="DN29" s="251"/>
      <c r="DO29" s="239"/>
    </row>
    <row r="30" spans="3:119" s="29" customFormat="1" ht="37.5" customHeight="1" x14ac:dyDescent="0.2">
      <c r="C30" s="30"/>
      <c r="D30" s="31"/>
      <c r="E30" s="63"/>
      <c r="F30" s="31"/>
      <c r="G30" s="55">
        <v>1</v>
      </c>
      <c r="H30" s="56">
        <v>1</v>
      </c>
      <c r="I30" s="58">
        <f>+U$8*(G30+H30)</f>
        <v>34</v>
      </c>
      <c r="K30" s="55">
        <v>1</v>
      </c>
      <c r="L30" s="56">
        <v>1</v>
      </c>
      <c r="M30" s="58">
        <f>+Y$8*(K30+L30)</f>
        <v>34</v>
      </c>
      <c r="N30" s="60"/>
      <c r="O30" s="55">
        <v>1</v>
      </c>
      <c r="P30" s="56">
        <v>1</v>
      </c>
      <c r="Q30" s="57">
        <f>+Q$8*(O30+P30)</f>
        <v>34</v>
      </c>
      <c r="R30" s="56"/>
      <c r="S30" s="57">
        <v>1</v>
      </c>
      <c r="T30" s="56">
        <v>1</v>
      </c>
      <c r="U30" s="58">
        <f>+U$8*(S30+T30)</f>
        <v>34</v>
      </c>
      <c r="V30" s="54"/>
      <c r="W30" s="55">
        <v>1</v>
      </c>
      <c r="X30" s="56">
        <v>1</v>
      </c>
      <c r="Y30" s="57">
        <f>+$AG$8*(W30+X30)</f>
        <v>34</v>
      </c>
      <c r="Z30" s="56"/>
      <c r="AA30" s="57">
        <v>3</v>
      </c>
      <c r="AB30" s="56">
        <v>1</v>
      </c>
      <c r="AC30" s="58">
        <f>+$AG$8*(AA30+AB30)</f>
        <v>68</v>
      </c>
      <c r="AD30" s="27"/>
      <c r="AE30" s="55">
        <v>1</v>
      </c>
      <c r="AF30" s="56">
        <v>1</v>
      </c>
      <c r="AG30" s="58">
        <f>+AC$8*(AE30+AF30)</f>
        <v>34</v>
      </c>
      <c r="AH30" s="15"/>
      <c r="AM30" s="239"/>
      <c r="AN30" s="239"/>
      <c r="AO30" s="239"/>
      <c r="AP30" s="239"/>
      <c r="AQ30" s="239"/>
      <c r="AR30" s="239"/>
      <c r="AS30" s="239"/>
      <c r="AT30" s="239"/>
      <c r="AU30" s="239"/>
      <c r="AV30" s="239"/>
      <c r="AW30" s="239"/>
      <c r="AX30" s="239"/>
      <c r="AY30" s="239"/>
      <c r="AZ30" s="239"/>
      <c r="BA30" s="239"/>
      <c r="BB30" s="239"/>
      <c r="BC30" s="239"/>
      <c r="BD30" s="239"/>
      <c r="BE30" s="239"/>
      <c r="BF30" s="239"/>
      <c r="BG30" s="239"/>
      <c r="BH30" s="239"/>
      <c r="BI30" s="239"/>
      <c r="BJ30" s="239"/>
      <c r="BK30" s="239"/>
      <c r="BL30" s="239"/>
      <c r="BM30" s="239"/>
      <c r="BN30" s="239"/>
      <c r="BO30" s="239"/>
      <c r="BP30" s="239"/>
      <c r="BQ30" s="239"/>
      <c r="BR30" s="239"/>
      <c r="BS30" s="239"/>
      <c r="BT30" s="239"/>
      <c r="BU30" s="239"/>
      <c r="BV30" s="239"/>
      <c r="BW30" s="239"/>
      <c r="BX30" s="239"/>
      <c r="BY30" s="239"/>
      <c r="BZ30" s="239"/>
      <c r="CA30" s="239"/>
      <c r="CB30" s="239"/>
      <c r="CC30" s="239"/>
      <c r="CD30" s="239"/>
      <c r="CE30" s="239"/>
      <c r="CF30" s="239"/>
      <c r="CG30" s="239"/>
      <c r="CH30" s="239"/>
      <c r="CI30" s="239"/>
      <c r="CJ30" s="239"/>
      <c r="CK30" s="239"/>
      <c r="CL30" s="239"/>
      <c r="CM30" s="239"/>
      <c r="CN30" s="239"/>
      <c r="CO30" s="239"/>
      <c r="CP30" s="239"/>
      <c r="CQ30" s="239"/>
      <c r="CR30" s="239"/>
      <c r="CS30" s="239"/>
      <c r="CT30" s="239"/>
      <c r="CU30" s="239"/>
      <c r="CV30" s="239"/>
      <c r="CW30" s="239"/>
      <c r="CX30" s="239"/>
      <c r="CY30" s="239"/>
      <c r="CZ30" s="239"/>
      <c r="DA30" s="239"/>
      <c r="DB30" s="239"/>
      <c r="DC30" s="239"/>
      <c r="DD30" s="239"/>
      <c r="DE30" s="239"/>
      <c r="DF30" s="239"/>
      <c r="DG30" s="239"/>
      <c r="DH30" s="239"/>
      <c r="DI30" s="239"/>
      <c r="DJ30" s="239"/>
      <c r="DK30" s="239"/>
      <c r="DL30" s="239"/>
      <c r="DM30" s="239"/>
      <c r="DN30" s="239"/>
      <c r="DO30" s="239"/>
    </row>
    <row r="31" spans="3:119" ht="14.25" customHeight="1" x14ac:dyDescent="0.2">
      <c r="C31" s="66"/>
      <c r="D31" s="66"/>
      <c r="E31" s="66"/>
      <c r="F31" s="31"/>
      <c r="G31" s="37"/>
      <c r="H31" s="37"/>
      <c r="I31" s="27"/>
      <c r="J31" s="27"/>
      <c r="K31" s="37"/>
      <c r="L31" s="37"/>
      <c r="M31" s="27"/>
      <c r="N31" s="27"/>
      <c r="O31" s="37"/>
      <c r="P31" s="37"/>
      <c r="Q31" s="27"/>
      <c r="R31" s="27"/>
      <c r="S31" s="37"/>
      <c r="T31" s="37"/>
      <c r="U31" s="27"/>
      <c r="V31" s="27"/>
      <c r="W31" s="37"/>
      <c r="X31" s="37"/>
      <c r="Y31" s="27"/>
      <c r="Z31" s="27"/>
      <c r="AA31" s="37"/>
      <c r="AB31" s="37"/>
      <c r="AC31" s="27"/>
      <c r="AD31" s="27"/>
      <c r="AE31" s="37"/>
      <c r="AF31" s="37"/>
      <c r="AG31" s="27"/>
      <c r="AH31" s="27"/>
      <c r="AI31" s="37"/>
      <c r="AJ31" s="37"/>
      <c r="AK31" s="27"/>
      <c r="AM31" s="239"/>
      <c r="AN31" s="239"/>
      <c r="AO31" s="239"/>
      <c r="AP31" s="239"/>
      <c r="AQ31" s="239"/>
      <c r="AR31" s="239"/>
      <c r="AS31" s="239"/>
      <c r="AT31" s="239"/>
      <c r="AU31" s="239"/>
      <c r="AV31" s="239"/>
      <c r="AW31" s="239"/>
      <c r="AX31" s="239"/>
      <c r="AY31" s="239"/>
      <c r="AZ31" s="239"/>
      <c r="BA31" s="239"/>
      <c r="BB31" s="239"/>
      <c r="BC31" s="239"/>
      <c r="BD31" s="239"/>
      <c r="BE31" s="239"/>
      <c r="BF31" s="239"/>
      <c r="BG31" s="239"/>
      <c r="BH31" s="239"/>
      <c r="BI31" s="239"/>
      <c r="BJ31" s="239"/>
      <c r="BK31" s="239"/>
      <c r="BL31" s="239"/>
      <c r="BM31" s="239"/>
      <c r="BN31" s="239"/>
      <c r="BO31" s="239"/>
      <c r="BP31" s="239"/>
      <c r="BQ31" s="239"/>
      <c r="BR31" s="239"/>
      <c r="BS31" s="239"/>
      <c r="BT31" s="239"/>
      <c r="BU31" s="239"/>
      <c r="BV31" s="239"/>
      <c r="BW31" s="239"/>
      <c r="BX31" s="239"/>
      <c r="BY31" s="239"/>
      <c r="BZ31" s="239"/>
      <c r="CA31" s="239"/>
      <c r="CB31" s="239"/>
      <c r="CC31" s="239"/>
      <c r="CD31" s="239"/>
      <c r="CE31" s="239"/>
      <c r="CF31" s="239"/>
      <c r="CG31" s="239"/>
      <c r="CH31" s="239"/>
      <c r="CI31" s="239"/>
      <c r="CJ31" s="239"/>
      <c r="CK31" s="239"/>
      <c r="CL31" s="239"/>
      <c r="CM31" s="239"/>
      <c r="CN31" s="239"/>
      <c r="CO31" s="239"/>
      <c r="CP31" s="239"/>
      <c r="CQ31" s="239"/>
      <c r="CR31" s="239"/>
      <c r="CS31" s="239"/>
      <c r="CT31" s="239"/>
      <c r="CU31" s="239"/>
      <c r="CV31" s="239"/>
      <c r="CW31" s="239"/>
      <c r="CX31" s="239"/>
      <c r="CY31" s="239"/>
      <c r="CZ31" s="239"/>
      <c r="DA31" s="239"/>
      <c r="DB31" s="239"/>
      <c r="DC31" s="239"/>
      <c r="DD31" s="239"/>
      <c r="DE31" s="239"/>
      <c r="DF31" s="239"/>
      <c r="DG31" s="239"/>
      <c r="DH31" s="239"/>
      <c r="DI31" s="430" t="s">
        <v>197</v>
      </c>
      <c r="DJ31" s="431"/>
      <c r="DK31" s="431"/>
      <c r="DL31" s="431"/>
      <c r="DM31" s="432"/>
      <c r="DN31" s="255"/>
      <c r="DO31" s="239"/>
    </row>
    <row r="32" spans="3:119" s="65" customFormat="1" ht="66" customHeight="1" x14ac:dyDescent="0.2">
      <c r="C32" s="67"/>
      <c r="D32" s="67"/>
      <c r="E32" s="67"/>
      <c r="F32" s="68"/>
      <c r="N32" s="28"/>
      <c r="S32" s="397" t="s">
        <v>45</v>
      </c>
      <c r="T32" s="398"/>
      <c r="U32" s="399"/>
      <c r="V32" s="60"/>
      <c r="W32" s="397" t="s">
        <v>46</v>
      </c>
      <c r="X32" s="398"/>
      <c r="Y32" s="398"/>
      <c r="Z32" s="398"/>
      <c r="AA32" s="398"/>
      <c r="AB32" s="398"/>
      <c r="AC32" s="399"/>
      <c r="AD32" s="60"/>
      <c r="AE32" s="397" t="s">
        <v>47</v>
      </c>
      <c r="AF32" s="398"/>
      <c r="AG32" s="398"/>
      <c r="AH32" s="398"/>
      <c r="AI32" s="398"/>
      <c r="AJ32" s="398"/>
      <c r="AK32" s="399"/>
      <c r="AM32" s="239"/>
      <c r="AN32" s="239"/>
      <c r="AO32" s="239"/>
      <c r="AP32" s="239"/>
      <c r="AQ32" s="239"/>
      <c r="AR32" s="239"/>
      <c r="AS32" s="239"/>
      <c r="AT32" s="239"/>
      <c r="AU32" s="239"/>
      <c r="AV32" s="239"/>
      <c r="AW32" s="239"/>
      <c r="AX32" s="239"/>
      <c r="AY32" s="239"/>
      <c r="AZ32" s="239"/>
      <c r="BA32" s="239"/>
      <c r="BB32" s="239"/>
      <c r="BC32" s="239"/>
      <c r="BD32" s="239"/>
      <c r="BE32" s="239"/>
      <c r="BF32" s="239"/>
      <c r="BG32" s="239"/>
      <c r="BH32" s="239"/>
      <c r="BI32" s="239"/>
      <c r="BJ32" s="239"/>
      <c r="BK32" s="239"/>
      <c r="BL32" s="239"/>
      <c r="BM32" s="239"/>
      <c r="BN32" s="239"/>
      <c r="BO32" s="239"/>
      <c r="BP32" s="239"/>
      <c r="BQ32" s="239"/>
      <c r="BR32" s="239"/>
      <c r="BS32" s="239"/>
      <c r="BT32" s="239"/>
      <c r="BU32" s="239"/>
      <c r="BV32" s="239"/>
      <c r="BW32" s="239"/>
      <c r="BX32" s="239"/>
      <c r="BY32" s="239"/>
      <c r="BZ32" s="239"/>
      <c r="CA32" s="239"/>
      <c r="CB32" s="239"/>
      <c r="CC32" s="239"/>
      <c r="CD32" s="239"/>
      <c r="CE32" s="239"/>
      <c r="CF32" s="239"/>
      <c r="CG32" s="239"/>
      <c r="CH32" s="239"/>
      <c r="CI32" s="239"/>
      <c r="CJ32" s="239"/>
      <c r="CK32" s="239"/>
      <c r="CL32" s="239"/>
      <c r="CM32" s="239"/>
      <c r="CN32" s="239"/>
      <c r="CO32" s="239"/>
      <c r="CP32" s="239"/>
      <c r="CQ32" s="239"/>
      <c r="CR32" s="239"/>
      <c r="CS32" s="239"/>
      <c r="CT32" s="239"/>
      <c r="CU32" s="239"/>
      <c r="CV32" s="239"/>
      <c r="CW32" s="239"/>
      <c r="CX32" s="239"/>
      <c r="CY32" s="239"/>
      <c r="CZ32" s="239"/>
      <c r="DA32" s="239"/>
      <c r="DB32" s="239"/>
      <c r="DC32" s="239"/>
      <c r="DD32" s="239"/>
      <c r="DE32" s="239"/>
      <c r="DF32" s="239"/>
      <c r="DG32" s="239"/>
      <c r="DH32" s="239"/>
      <c r="DI32" s="256">
        <v>2</v>
      </c>
      <c r="DJ32" s="257">
        <v>2</v>
      </c>
      <c r="DK32" s="257"/>
      <c r="DL32" s="257"/>
      <c r="DM32" s="258">
        <v>40</v>
      </c>
      <c r="DN32" s="251"/>
      <c r="DO32" s="239"/>
    </row>
    <row r="33" spans="2:119" s="15" customFormat="1" ht="37.5" customHeight="1" x14ac:dyDescent="0.2">
      <c r="C33" s="69"/>
      <c r="D33" s="69"/>
      <c r="E33" s="69"/>
      <c r="F33" s="70"/>
      <c r="N33" s="28"/>
      <c r="S33" s="55">
        <v>1</v>
      </c>
      <c r="T33" s="56">
        <v>1</v>
      </c>
      <c r="U33" s="58">
        <f>+AG$8*(S33+T33)</f>
        <v>34</v>
      </c>
      <c r="V33" s="60"/>
      <c r="W33" s="55">
        <v>1</v>
      </c>
      <c r="X33" s="56">
        <v>1</v>
      </c>
      <c r="Y33" s="57">
        <f>+Q$8*(W33+X33)</f>
        <v>34</v>
      </c>
      <c r="Z33" s="56"/>
      <c r="AA33" s="57">
        <v>1</v>
      </c>
      <c r="AB33" s="56">
        <v>1</v>
      </c>
      <c r="AC33" s="58">
        <f>+U$8*(AA33+AB33)</f>
        <v>34</v>
      </c>
      <c r="AD33" s="60"/>
      <c r="AE33" s="55">
        <v>1</v>
      </c>
      <c r="AF33" s="56">
        <v>1</v>
      </c>
      <c r="AG33" s="57">
        <f>+Y$8*(AE33+AF33)</f>
        <v>34</v>
      </c>
      <c r="AH33" s="56"/>
      <c r="AI33" s="57">
        <v>1</v>
      </c>
      <c r="AJ33" s="56">
        <v>1</v>
      </c>
      <c r="AK33" s="58">
        <f>+AC$8*(AI33+AJ33)</f>
        <v>34</v>
      </c>
      <c r="AM33" s="239"/>
      <c r="AN33" s="239"/>
      <c r="AO33" s="239"/>
      <c r="AP33" s="239"/>
      <c r="AQ33" s="239"/>
      <c r="AR33" s="239"/>
      <c r="AS33" s="239"/>
      <c r="AT33" s="239"/>
      <c r="AU33" s="239"/>
      <c r="AV33" s="239"/>
      <c r="AW33" s="239"/>
      <c r="AX33" s="239"/>
      <c r="AY33" s="239"/>
      <c r="AZ33" s="239"/>
      <c r="BA33" s="239"/>
      <c r="BB33" s="239"/>
      <c r="BC33" s="239"/>
      <c r="BD33" s="239"/>
      <c r="BE33" s="239"/>
      <c r="BF33" s="239"/>
      <c r="BG33" s="239"/>
      <c r="BH33" s="239"/>
      <c r="BI33" s="239"/>
      <c r="BJ33" s="239"/>
      <c r="BK33" s="239"/>
      <c r="BL33" s="239"/>
      <c r="BM33" s="239"/>
      <c r="BN33" s="239"/>
      <c r="BO33" s="239"/>
      <c r="BP33" s="239"/>
      <c r="BQ33" s="239"/>
      <c r="BR33" s="239"/>
      <c r="BS33" s="239"/>
      <c r="BT33" s="239"/>
      <c r="BU33" s="239"/>
      <c r="BV33" s="239"/>
      <c r="BW33" s="239"/>
      <c r="BX33" s="239"/>
      <c r="BY33" s="239"/>
      <c r="BZ33" s="239"/>
      <c r="CA33" s="239"/>
      <c r="CB33" s="239"/>
      <c r="CC33" s="239"/>
      <c r="CD33" s="239"/>
      <c r="CE33" s="239"/>
      <c r="CF33" s="239"/>
      <c r="CG33" s="239"/>
      <c r="CH33" s="239"/>
      <c r="CI33" s="239"/>
      <c r="CJ33" s="239"/>
      <c r="CK33" s="239"/>
      <c r="CL33" s="239"/>
      <c r="CM33" s="239"/>
      <c r="CN33" s="239"/>
      <c r="CO33" s="239"/>
      <c r="CP33" s="239"/>
      <c r="CQ33" s="239"/>
      <c r="CR33" s="239"/>
      <c r="CS33" s="239"/>
      <c r="CT33" s="239"/>
      <c r="CU33" s="239"/>
      <c r="CV33" s="239"/>
      <c r="CW33" s="239"/>
      <c r="CX33" s="239"/>
      <c r="CY33" s="239"/>
      <c r="CZ33" s="239"/>
      <c r="DA33" s="239"/>
      <c r="DB33" s="239"/>
      <c r="DC33" s="239"/>
      <c r="DD33" s="239"/>
      <c r="DE33" s="239"/>
      <c r="DF33" s="239"/>
      <c r="DG33" s="239"/>
      <c r="DH33" s="239"/>
      <c r="DI33" s="239"/>
      <c r="DJ33" s="239"/>
      <c r="DK33" s="239"/>
      <c r="DL33" s="239"/>
      <c r="DM33" s="239"/>
      <c r="DN33" s="239"/>
      <c r="DO33" s="239"/>
    </row>
    <row r="34" spans="2:119" s="15" customFormat="1" ht="14.25" customHeight="1" x14ac:dyDescent="0.2">
      <c r="C34" s="69"/>
      <c r="D34" s="69"/>
      <c r="E34" s="69"/>
      <c r="F34" s="70"/>
      <c r="G34" s="60"/>
      <c r="H34" s="59"/>
      <c r="I34" s="60"/>
      <c r="J34" s="59"/>
      <c r="K34" s="59"/>
      <c r="L34" s="59"/>
      <c r="M34" s="60"/>
      <c r="N34" s="60"/>
      <c r="O34" s="60"/>
      <c r="P34" s="59"/>
      <c r="Q34" s="60"/>
      <c r="R34" s="59"/>
      <c r="S34" s="59"/>
      <c r="T34" s="59"/>
      <c r="U34" s="60"/>
      <c r="V34" s="60"/>
      <c r="W34" s="60"/>
      <c r="X34" s="59"/>
      <c r="Y34" s="59"/>
      <c r="Z34" s="59"/>
      <c r="AA34" s="59"/>
      <c r="AB34" s="59"/>
      <c r="AC34" s="60"/>
      <c r="AD34" s="61"/>
      <c r="AE34" s="60"/>
      <c r="AF34" s="59"/>
      <c r="AG34" s="60"/>
      <c r="AH34" s="59"/>
      <c r="AI34" s="59"/>
      <c r="AJ34" s="59"/>
      <c r="AK34" s="60"/>
      <c r="AM34" s="239"/>
      <c r="AN34" s="239"/>
      <c r="AO34" s="239"/>
      <c r="AP34" s="239"/>
      <c r="AQ34" s="239"/>
      <c r="AR34" s="239"/>
      <c r="AS34" s="239"/>
      <c r="AT34" s="239"/>
      <c r="AU34" s="239"/>
      <c r="AV34" s="239"/>
      <c r="AW34" s="239"/>
      <c r="AX34" s="239"/>
      <c r="AY34" s="239"/>
      <c r="AZ34" s="239"/>
      <c r="BA34" s="239"/>
      <c r="BB34" s="239"/>
      <c r="BC34" s="239"/>
      <c r="BD34" s="239"/>
      <c r="BE34" s="239"/>
      <c r="BF34" s="239"/>
      <c r="BG34" s="239"/>
      <c r="BH34" s="239"/>
      <c r="BI34" s="239"/>
      <c r="BJ34" s="239"/>
      <c r="BK34" s="239"/>
      <c r="BL34" s="239"/>
      <c r="BM34" s="239"/>
      <c r="BN34" s="239"/>
      <c r="BO34" s="239"/>
      <c r="BP34" s="239"/>
      <c r="BQ34" s="239"/>
      <c r="BR34" s="239"/>
      <c r="BS34" s="239"/>
      <c r="BT34" s="239"/>
      <c r="BU34" s="239"/>
      <c r="BV34" s="239"/>
      <c r="BW34" s="239"/>
      <c r="BX34" s="239"/>
      <c r="BY34" s="239"/>
      <c r="BZ34" s="239"/>
      <c r="CA34" s="239"/>
      <c r="CB34" s="239"/>
      <c r="CC34" s="239"/>
      <c r="CD34" s="239"/>
      <c r="CE34" s="239"/>
      <c r="CF34" s="239"/>
      <c r="CG34" s="239"/>
      <c r="CH34" s="239"/>
      <c r="CI34" s="239"/>
      <c r="CJ34" s="239"/>
      <c r="CK34" s="239"/>
      <c r="CL34" s="239"/>
      <c r="CM34" s="239"/>
      <c r="CN34" s="239"/>
      <c r="CO34" s="239"/>
      <c r="CP34" s="239"/>
      <c r="CQ34" s="239"/>
      <c r="CR34" s="239"/>
      <c r="CS34" s="239"/>
      <c r="CT34" s="239"/>
      <c r="CU34" s="239"/>
      <c r="CV34" s="239"/>
      <c r="CW34" s="239"/>
      <c r="CX34" s="239"/>
      <c r="CY34" s="239"/>
      <c r="CZ34" s="239"/>
      <c r="DA34" s="239"/>
      <c r="DB34" s="239"/>
      <c r="DC34" s="239"/>
      <c r="DD34" s="239"/>
      <c r="DE34" s="239"/>
      <c r="DF34" s="239"/>
      <c r="DG34" s="239"/>
      <c r="DH34" s="239"/>
      <c r="DI34" s="430" t="s">
        <v>198</v>
      </c>
      <c r="DJ34" s="431"/>
      <c r="DK34" s="431"/>
      <c r="DL34" s="431"/>
      <c r="DM34" s="432"/>
      <c r="DN34" s="255"/>
      <c r="DO34" s="239"/>
    </row>
    <row r="35" spans="2:119" s="65" customFormat="1" ht="57.75" customHeight="1" x14ac:dyDescent="0.4">
      <c r="C35" s="67"/>
      <c r="D35" s="67"/>
      <c r="E35" s="67"/>
      <c r="F35" s="68"/>
      <c r="G35" s="400" t="s">
        <v>48</v>
      </c>
      <c r="H35" s="401"/>
      <c r="I35" s="401"/>
      <c r="J35" s="401"/>
      <c r="K35" s="401"/>
      <c r="L35" s="401"/>
      <c r="M35" s="402"/>
      <c r="N35" s="60"/>
      <c r="O35" s="400" t="s">
        <v>49</v>
      </c>
      <c r="P35" s="401"/>
      <c r="Q35" s="401"/>
      <c r="R35" s="401"/>
      <c r="S35" s="401"/>
      <c r="T35" s="401"/>
      <c r="U35" s="402"/>
      <c r="V35" s="60"/>
      <c r="W35" s="403" t="s">
        <v>50</v>
      </c>
      <c r="X35" s="404"/>
      <c r="Y35" s="404"/>
      <c r="Z35" s="404"/>
      <c r="AA35" s="404"/>
      <c r="AB35" s="404"/>
      <c r="AC35" s="405"/>
      <c r="AD35" s="61"/>
      <c r="AE35" s="406" t="s">
        <v>51</v>
      </c>
      <c r="AF35" s="407"/>
      <c r="AG35" s="408"/>
      <c r="AH35" s="71"/>
      <c r="AI35" s="406" t="s">
        <v>52</v>
      </c>
      <c r="AJ35" s="407"/>
      <c r="AK35" s="408"/>
      <c r="AM35" s="239"/>
      <c r="AN35" s="239"/>
      <c r="AO35" s="239"/>
      <c r="AP35" s="239"/>
      <c r="AQ35" s="239"/>
      <c r="AR35" s="239"/>
      <c r="AS35" s="239"/>
      <c r="AT35" s="239"/>
      <c r="AU35" s="239"/>
      <c r="AV35" s="239"/>
      <c r="AW35" s="239"/>
      <c r="AX35" s="239"/>
      <c r="AY35" s="239"/>
      <c r="AZ35" s="239"/>
      <c r="BA35" s="239"/>
      <c r="BB35" s="239"/>
      <c r="BC35" s="239"/>
      <c r="BD35" s="239"/>
      <c r="BE35" s="239"/>
      <c r="BF35" s="239"/>
      <c r="BG35" s="239"/>
      <c r="BH35" s="239"/>
      <c r="BI35" s="239"/>
      <c r="BJ35" s="239"/>
      <c r="BK35" s="239"/>
      <c r="BL35" s="239"/>
      <c r="BM35" s="239"/>
      <c r="BN35" s="239"/>
      <c r="BO35" s="239"/>
      <c r="BP35" s="239"/>
      <c r="BQ35" s="239"/>
      <c r="BR35" s="239"/>
      <c r="BS35" s="239"/>
      <c r="BT35" s="239"/>
      <c r="BU35" s="239"/>
      <c r="BV35" s="239"/>
      <c r="BW35" s="239"/>
      <c r="BX35" s="239"/>
      <c r="BY35" s="239"/>
      <c r="BZ35" s="239"/>
      <c r="CA35" s="239"/>
      <c r="CB35" s="239"/>
      <c r="CC35" s="239"/>
      <c r="CD35" s="239"/>
      <c r="CE35" s="239"/>
      <c r="CF35" s="239"/>
      <c r="CG35" s="239"/>
      <c r="CH35" s="239"/>
      <c r="CI35" s="239"/>
      <c r="CJ35" s="239"/>
      <c r="CK35" s="239"/>
      <c r="CL35" s="239"/>
      <c r="CM35" s="239"/>
      <c r="CN35" s="239"/>
      <c r="CO35" s="239"/>
      <c r="CP35" s="239"/>
      <c r="CQ35" s="239"/>
      <c r="CR35" s="239"/>
      <c r="CS35" s="239"/>
      <c r="CT35" s="239"/>
      <c r="CU35" s="239"/>
      <c r="CV35" s="239"/>
      <c r="CW35" s="239"/>
      <c r="CX35" s="239"/>
      <c r="CY35" s="239"/>
      <c r="CZ35" s="239"/>
      <c r="DA35" s="239"/>
      <c r="DB35" s="239"/>
      <c r="DC35" s="239"/>
      <c r="DD35" s="239"/>
      <c r="DE35" s="239"/>
      <c r="DF35" s="239"/>
      <c r="DG35" s="239"/>
      <c r="DH35" s="239"/>
      <c r="DI35" s="256">
        <v>1</v>
      </c>
      <c r="DJ35" s="257">
        <v>1</v>
      </c>
      <c r="DK35" s="257"/>
      <c r="DL35" s="257"/>
      <c r="DM35" s="258">
        <v>20</v>
      </c>
      <c r="DN35" s="251"/>
      <c r="DO35" s="239"/>
    </row>
    <row r="36" spans="2:119" s="15" customFormat="1" ht="43.5" customHeight="1" x14ac:dyDescent="0.4">
      <c r="C36" s="69"/>
      <c r="D36" s="69"/>
      <c r="E36" s="69"/>
      <c r="F36" s="70"/>
      <c r="G36" s="72">
        <v>3</v>
      </c>
      <c r="H36" s="73">
        <v>3</v>
      </c>
      <c r="I36" s="74">
        <f>+I$8*(G36+H36)</f>
        <v>102</v>
      </c>
      <c r="J36" s="74"/>
      <c r="K36" s="74">
        <v>3</v>
      </c>
      <c r="L36" s="73">
        <v>3</v>
      </c>
      <c r="M36" s="75">
        <f>+$M$8*(K36+L36)</f>
        <v>102</v>
      </c>
      <c r="N36" s="60"/>
      <c r="O36" s="72">
        <v>4</v>
      </c>
      <c r="P36" s="73">
        <v>2</v>
      </c>
      <c r="Q36" s="74">
        <f>+$M$8*(O36+P36)</f>
        <v>102</v>
      </c>
      <c r="R36" s="74"/>
      <c r="S36" s="74">
        <v>4</v>
      </c>
      <c r="T36" s="73">
        <v>2</v>
      </c>
      <c r="U36" s="75">
        <f>+U$8*(S36+T36)</f>
        <v>102</v>
      </c>
      <c r="V36" s="60"/>
      <c r="W36" s="76">
        <v>1</v>
      </c>
      <c r="X36" s="77">
        <v>1</v>
      </c>
      <c r="Y36" s="78">
        <f>+Y$8*(W36+X36)</f>
        <v>34</v>
      </c>
      <c r="Z36" s="79"/>
      <c r="AA36" s="79">
        <v>1</v>
      </c>
      <c r="AB36" s="77">
        <v>1</v>
      </c>
      <c r="AC36" s="80">
        <f>+Y$8*(AA36+AB36)</f>
        <v>34</v>
      </c>
      <c r="AD36" s="61"/>
      <c r="AE36" s="81">
        <v>1</v>
      </c>
      <c r="AF36" s="82">
        <v>1</v>
      </c>
      <c r="AG36" s="83">
        <f>+AK$8*(AE36+AF36)</f>
        <v>34</v>
      </c>
      <c r="AH36" s="71"/>
      <c r="AI36" s="81">
        <v>1</v>
      </c>
      <c r="AJ36" s="82">
        <v>1</v>
      </c>
      <c r="AK36" s="83">
        <f>+AK$8*(AI36+AJ36)</f>
        <v>34</v>
      </c>
      <c r="AM36" s="239"/>
      <c r="AN36" s="239"/>
      <c r="AO36" s="239"/>
      <c r="AP36" s="239"/>
      <c r="AQ36" s="239"/>
      <c r="AR36" s="239"/>
      <c r="AS36" s="239"/>
      <c r="AT36" s="239"/>
      <c r="AU36" s="239"/>
      <c r="AV36" s="239"/>
      <c r="AW36" s="239"/>
      <c r="AX36" s="239"/>
      <c r="AY36" s="239"/>
      <c r="AZ36" s="239"/>
      <c r="BA36" s="239"/>
      <c r="BB36" s="239"/>
      <c r="BC36" s="239"/>
      <c r="BD36" s="239"/>
      <c r="BE36" s="239"/>
      <c r="BF36" s="239"/>
      <c r="BG36" s="239"/>
      <c r="BH36" s="239"/>
      <c r="BI36" s="239"/>
      <c r="BJ36" s="239"/>
      <c r="BK36" s="239"/>
      <c r="BL36" s="239"/>
      <c r="BM36" s="239"/>
      <c r="BN36" s="239"/>
      <c r="BO36" s="239"/>
      <c r="BP36" s="239"/>
      <c r="BQ36" s="239"/>
      <c r="BR36" s="239"/>
      <c r="BS36" s="239"/>
      <c r="BT36" s="239"/>
      <c r="BU36" s="239"/>
      <c r="BV36" s="239"/>
      <c r="BW36" s="239"/>
      <c r="BX36" s="239"/>
      <c r="BY36" s="239"/>
      <c r="BZ36" s="239"/>
      <c r="CA36" s="239"/>
      <c r="CB36" s="239"/>
      <c r="CC36" s="239"/>
      <c r="CD36" s="239"/>
      <c r="CE36" s="239"/>
      <c r="CF36" s="239"/>
      <c r="CG36" s="239"/>
      <c r="CH36" s="239"/>
      <c r="CI36" s="239"/>
      <c r="CJ36" s="239"/>
      <c r="CK36" s="239"/>
      <c r="CL36" s="239"/>
      <c r="CM36" s="239"/>
      <c r="CN36" s="239"/>
      <c r="CO36" s="239"/>
      <c r="CP36" s="239"/>
      <c r="CQ36" s="239"/>
      <c r="CR36" s="239"/>
      <c r="CS36" s="239"/>
      <c r="CT36" s="239"/>
      <c r="CU36" s="239"/>
      <c r="CV36" s="239"/>
      <c r="CW36" s="239"/>
      <c r="CX36" s="239"/>
      <c r="CY36" s="239"/>
      <c r="CZ36" s="239"/>
      <c r="DA36" s="239"/>
      <c r="DB36" s="239"/>
      <c r="DC36" s="239"/>
      <c r="DD36" s="239"/>
      <c r="DE36" s="239"/>
      <c r="DF36" s="239"/>
      <c r="DG36" s="239"/>
      <c r="DH36" s="239"/>
      <c r="DI36" s="239"/>
      <c r="DJ36" s="239"/>
      <c r="DK36" s="239"/>
      <c r="DL36" s="239"/>
      <c r="DM36" s="239"/>
      <c r="DN36" s="239"/>
      <c r="DO36" s="239"/>
    </row>
    <row r="37" spans="2:119" s="15" customFormat="1" ht="14.25" customHeight="1" x14ac:dyDescent="0.25">
      <c r="C37" s="69"/>
      <c r="D37" s="69"/>
      <c r="E37" s="69"/>
      <c r="F37" s="70"/>
      <c r="G37" s="28"/>
      <c r="H37" s="28"/>
      <c r="I37" s="54"/>
      <c r="J37" s="28"/>
      <c r="K37" s="28"/>
      <c r="L37" s="28"/>
      <c r="M37" s="28"/>
      <c r="N37" s="60"/>
      <c r="O37" s="84"/>
      <c r="P37" s="85"/>
      <c r="Q37" s="84"/>
      <c r="R37" s="84"/>
      <c r="S37" s="84"/>
      <c r="T37" s="85"/>
      <c r="U37" s="84"/>
      <c r="V37" s="60"/>
      <c r="W37" s="60"/>
      <c r="X37" s="59"/>
      <c r="Y37" s="59"/>
      <c r="Z37" s="59"/>
      <c r="AA37" s="59"/>
      <c r="AB37" s="59"/>
      <c r="AC37" s="60"/>
      <c r="AD37" s="61"/>
      <c r="AE37" s="61"/>
      <c r="AF37" s="61"/>
      <c r="AG37" s="62"/>
      <c r="AH37" s="59"/>
      <c r="AI37" s="59"/>
      <c r="AJ37" s="59"/>
      <c r="AK37" s="60"/>
      <c r="AM37" s="265" t="s">
        <v>199</v>
      </c>
      <c r="AN37" s="244"/>
      <c r="AO37" s="429" t="s">
        <v>200</v>
      </c>
      <c r="AP37" s="429"/>
      <c r="AQ37" s="429"/>
      <c r="AR37" s="429" t="s">
        <v>201</v>
      </c>
      <c r="AS37" s="429"/>
      <c r="AT37" s="244"/>
      <c r="AU37" s="429" t="s">
        <v>200</v>
      </c>
      <c r="AV37" s="429"/>
      <c r="AW37" s="429"/>
      <c r="AX37" s="429" t="s">
        <v>201</v>
      </c>
      <c r="AY37" s="429"/>
      <c r="AZ37" s="244"/>
      <c r="BA37" s="429" t="s">
        <v>200</v>
      </c>
      <c r="BB37" s="429"/>
      <c r="BC37" s="429"/>
      <c r="BD37" s="429" t="s">
        <v>201</v>
      </c>
      <c r="BE37" s="429"/>
      <c r="BF37" s="244"/>
      <c r="BG37" s="429" t="s">
        <v>200</v>
      </c>
      <c r="BH37" s="429"/>
      <c r="BI37" s="429"/>
      <c r="BJ37" s="429" t="s">
        <v>201</v>
      </c>
      <c r="BK37" s="429"/>
      <c r="BL37" s="244"/>
      <c r="BM37" s="429" t="s">
        <v>200</v>
      </c>
      <c r="BN37" s="429"/>
      <c r="BO37" s="429"/>
      <c r="BP37" s="429" t="s">
        <v>201</v>
      </c>
      <c r="BQ37" s="429"/>
      <c r="BR37" s="244"/>
      <c r="BS37" s="429" t="s">
        <v>200</v>
      </c>
      <c r="BT37" s="429"/>
      <c r="BU37" s="429"/>
      <c r="BV37" s="429" t="s">
        <v>201</v>
      </c>
      <c r="BW37" s="429"/>
      <c r="BX37" s="244"/>
      <c r="BY37" s="429" t="s">
        <v>200</v>
      </c>
      <c r="BZ37" s="429"/>
      <c r="CA37" s="429"/>
      <c r="CB37" s="429" t="s">
        <v>201</v>
      </c>
      <c r="CC37" s="429"/>
      <c r="CD37" s="244"/>
      <c r="CE37" s="429" t="s">
        <v>200</v>
      </c>
      <c r="CF37" s="429"/>
      <c r="CG37" s="429"/>
      <c r="CH37" s="429" t="s">
        <v>201</v>
      </c>
      <c r="CI37" s="429"/>
      <c r="CJ37" s="244"/>
      <c r="CK37" s="429" t="s">
        <v>200</v>
      </c>
      <c r="CL37" s="429"/>
      <c r="CM37" s="429"/>
      <c r="CN37" s="429" t="s">
        <v>201</v>
      </c>
      <c r="CO37" s="429"/>
      <c r="CP37" s="252"/>
      <c r="CQ37" s="429" t="s">
        <v>200</v>
      </c>
      <c r="CR37" s="429"/>
      <c r="CS37" s="429"/>
      <c r="CT37" s="429" t="s">
        <v>201</v>
      </c>
      <c r="CU37" s="429"/>
      <c r="CV37" s="244"/>
      <c r="CW37" s="429" t="s">
        <v>200</v>
      </c>
      <c r="CX37" s="429"/>
      <c r="CY37" s="429"/>
      <c r="CZ37" s="429" t="s">
        <v>201</v>
      </c>
      <c r="DA37" s="429"/>
      <c r="DB37" s="244"/>
      <c r="DC37" s="429" t="s">
        <v>200</v>
      </c>
      <c r="DD37" s="429"/>
      <c r="DE37" s="429"/>
      <c r="DF37" s="429" t="s">
        <v>201</v>
      </c>
      <c r="DG37" s="429"/>
      <c r="DH37" s="244"/>
      <c r="DI37" s="429" t="s">
        <v>200</v>
      </c>
      <c r="DJ37" s="429"/>
      <c r="DK37" s="429"/>
      <c r="DL37" s="429" t="s">
        <v>201</v>
      </c>
      <c r="DM37" s="429"/>
      <c r="DN37" s="246"/>
      <c r="DO37" s="266" t="s">
        <v>202</v>
      </c>
    </row>
    <row r="38" spans="2:119" s="65" customFormat="1" ht="67.5" customHeight="1" x14ac:dyDescent="0.2">
      <c r="C38" s="67"/>
      <c r="D38" s="67"/>
      <c r="E38" s="67"/>
      <c r="F38" s="67"/>
      <c r="G38" s="413" t="s">
        <v>53</v>
      </c>
      <c r="H38" s="414"/>
      <c r="I38" s="415"/>
      <c r="K38" s="400" t="s">
        <v>54</v>
      </c>
      <c r="L38" s="401"/>
      <c r="M38" s="402"/>
      <c r="N38" s="60"/>
      <c r="O38" s="400" t="s">
        <v>55</v>
      </c>
      <c r="P38" s="401"/>
      <c r="Q38" s="401"/>
      <c r="R38" s="401"/>
      <c r="S38" s="401"/>
      <c r="T38" s="401"/>
      <c r="U38" s="402"/>
      <c r="V38" s="61"/>
      <c r="W38" s="403" t="s">
        <v>56</v>
      </c>
      <c r="X38" s="404"/>
      <c r="Y38" s="404"/>
      <c r="Z38" s="404"/>
      <c r="AA38" s="404"/>
      <c r="AB38" s="404"/>
      <c r="AC38" s="405"/>
      <c r="AD38" s="60"/>
      <c r="AE38" s="87"/>
      <c r="AF38" s="88" t="s">
        <v>145</v>
      </c>
      <c r="AG38" s="89"/>
      <c r="AH38" s="86"/>
      <c r="AI38" s="38"/>
      <c r="AJ38" s="38"/>
      <c r="AK38" s="38"/>
      <c r="AM38" s="267" t="s">
        <v>203</v>
      </c>
      <c r="AN38" s="251"/>
      <c r="AO38" s="268"/>
      <c r="AP38" s="269"/>
      <c r="AQ38" s="270"/>
      <c r="AR38" s="442"/>
      <c r="AS38" s="442"/>
      <c r="AT38" s="251"/>
      <c r="AU38" s="268">
        <v>12</v>
      </c>
      <c r="AV38" s="269">
        <v>4</v>
      </c>
      <c r="AW38" s="270"/>
      <c r="AX38" s="442">
        <v>16</v>
      </c>
      <c r="AY38" s="442"/>
      <c r="AZ38" s="251"/>
      <c r="BA38" s="268">
        <v>0</v>
      </c>
      <c r="BB38" s="269">
        <v>0</v>
      </c>
      <c r="BC38" s="270"/>
      <c r="BD38" s="442">
        <v>0</v>
      </c>
      <c r="BE38" s="442"/>
      <c r="BF38" s="251"/>
      <c r="BG38" s="268">
        <v>0</v>
      </c>
      <c r="BH38" s="269">
        <v>0</v>
      </c>
      <c r="BI38" s="270"/>
      <c r="BJ38" s="442">
        <v>0</v>
      </c>
      <c r="BK38" s="442"/>
      <c r="BL38" s="251"/>
      <c r="BM38" s="268">
        <v>12</v>
      </c>
      <c r="BN38" s="269">
        <v>0</v>
      </c>
      <c r="BO38" s="270"/>
      <c r="BP38" s="442">
        <v>12</v>
      </c>
      <c r="BQ38" s="442"/>
      <c r="BR38" s="251"/>
      <c r="BS38" s="268">
        <v>0</v>
      </c>
      <c r="BT38" s="269">
        <v>0</v>
      </c>
      <c r="BU38" s="270"/>
      <c r="BV38" s="442">
        <v>0</v>
      </c>
      <c r="BW38" s="442"/>
      <c r="BX38" s="251"/>
      <c r="BY38" s="268">
        <v>0</v>
      </c>
      <c r="BZ38" s="269">
        <v>0</v>
      </c>
      <c r="CA38" s="270"/>
      <c r="CB38" s="442">
        <v>0</v>
      </c>
      <c r="CC38" s="442"/>
      <c r="CD38" s="251"/>
      <c r="CE38" s="268">
        <v>0</v>
      </c>
      <c r="CF38" s="269">
        <v>0</v>
      </c>
      <c r="CG38" s="270"/>
      <c r="CH38" s="442">
        <v>0</v>
      </c>
      <c r="CI38" s="442"/>
      <c r="CJ38" s="251"/>
      <c r="CK38" s="268">
        <v>0</v>
      </c>
      <c r="CL38" s="269">
        <v>0</v>
      </c>
      <c r="CM38" s="270"/>
      <c r="CN38" s="442">
        <v>0</v>
      </c>
      <c r="CO38" s="442"/>
      <c r="CP38" s="251"/>
      <c r="CQ38" s="268">
        <v>0</v>
      </c>
      <c r="CR38" s="269">
        <v>0</v>
      </c>
      <c r="CS38" s="270"/>
      <c r="CT38" s="442">
        <v>0</v>
      </c>
      <c r="CU38" s="442"/>
      <c r="CV38" s="251"/>
      <c r="CW38" s="268">
        <v>0</v>
      </c>
      <c r="CX38" s="269">
        <v>0</v>
      </c>
      <c r="CY38" s="270"/>
      <c r="CZ38" s="442">
        <v>0</v>
      </c>
      <c r="DA38" s="442"/>
      <c r="DB38" s="251"/>
      <c r="DC38" s="268">
        <v>0</v>
      </c>
      <c r="DD38" s="269">
        <v>0</v>
      </c>
      <c r="DE38" s="270"/>
      <c r="DF38" s="442">
        <v>0</v>
      </c>
      <c r="DG38" s="442"/>
      <c r="DH38" s="251"/>
      <c r="DI38" s="268">
        <v>0</v>
      </c>
      <c r="DJ38" s="269">
        <v>0</v>
      </c>
      <c r="DK38" s="270"/>
      <c r="DL38" s="442">
        <v>0</v>
      </c>
      <c r="DM38" s="442"/>
      <c r="DN38" s="251"/>
      <c r="DO38" s="271">
        <f>SUM(AX38+BD38+BJ38+BP38+BV38+CB38+CH38+CN38+CT38+CZ38+DF38+DL38)</f>
        <v>28</v>
      </c>
    </row>
    <row r="39" spans="2:119" s="15" customFormat="1" ht="37.5" customHeight="1" x14ac:dyDescent="0.2">
      <c r="C39" s="69"/>
      <c r="D39" s="69"/>
      <c r="E39" s="69"/>
      <c r="F39" s="69"/>
      <c r="G39" s="72">
        <v>1</v>
      </c>
      <c r="H39" s="73">
        <v>1</v>
      </c>
      <c r="I39" s="75">
        <f>+I$8*(G39+H39)</f>
        <v>34</v>
      </c>
      <c r="K39" s="72">
        <v>2</v>
      </c>
      <c r="L39" s="73">
        <v>2</v>
      </c>
      <c r="M39" s="75">
        <f>+M$8*(K39+L39)</f>
        <v>68</v>
      </c>
      <c r="N39" s="60"/>
      <c r="O39" s="72">
        <v>1</v>
      </c>
      <c r="P39" s="73">
        <v>1</v>
      </c>
      <c r="Q39" s="74">
        <f>+$M$8*(O39+P39)</f>
        <v>34</v>
      </c>
      <c r="R39" s="74"/>
      <c r="S39" s="74">
        <v>1</v>
      </c>
      <c r="T39" s="73">
        <v>1</v>
      </c>
      <c r="U39" s="75">
        <f>+U$8*(S39+T39)</f>
        <v>34</v>
      </c>
      <c r="V39" s="61"/>
      <c r="W39" s="76">
        <v>2</v>
      </c>
      <c r="X39" s="77">
        <v>2</v>
      </c>
      <c r="Y39" s="79">
        <f>+Y$8*(W39+X39)</f>
        <v>68</v>
      </c>
      <c r="Z39" s="79"/>
      <c r="AA39" s="79">
        <v>2</v>
      </c>
      <c r="AB39" s="77">
        <v>2</v>
      </c>
      <c r="AC39" s="90">
        <f>+AC$8*(AA39+AB39)</f>
        <v>68</v>
      </c>
      <c r="AD39" s="60"/>
      <c r="AE39" s="76">
        <v>1</v>
      </c>
      <c r="AF39" s="77">
        <v>1</v>
      </c>
      <c r="AG39" s="80">
        <f>+AC$8*(AE39+AF39)</f>
        <v>34</v>
      </c>
      <c r="AH39" s="60"/>
      <c r="AI39" s="27"/>
      <c r="AJ39" s="37"/>
      <c r="AK39" s="54"/>
      <c r="AM39" s="272" t="s">
        <v>204</v>
      </c>
      <c r="AN39" s="239"/>
      <c r="AO39" s="268"/>
      <c r="AP39" s="269"/>
      <c r="AQ39" s="270"/>
      <c r="AR39" s="442"/>
      <c r="AS39" s="442"/>
      <c r="AT39" s="251"/>
      <c r="AU39" s="268">
        <v>0</v>
      </c>
      <c r="AV39" s="269">
        <v>0</v>
      </c>
      <c r="AW39" s="270"/>
      <c r="AX39" s="442">
        <v>0</v>
      </c>
      <c r="AY39" s="442"/>
      <c r="AZ39" s="251"/>
      <c r="BA39" s="268">
        <v>0</v>
      </c>
      <c r="BB39" s="269">
        <v>0</v>
      </c>
      <c r="BC39" s="270"/>
      <c r="BD39" s="442">
        <v>0</v>
      </c>
      <c r="BE39" s="442"/>
      <c r="BF39" s="251"/>
      <c r="BG39" s="268">
        <v>0</v>
      </c>
      <c r="BH39" s="269">
        <v>0</v>
      </c>
      <c r="BI39" s="270"/>
      <c r="BJ39" s="442">
        <v>0</v>
      </c>
      <c r="BK39" s="442"/>
      <c r="BL39" s="251"/>
      <c r="BM39" s="268">
        <v>0</v>
      </c>
      <c r="BN39" s="269">
        <v>0</v>
      </c>
      <c r="BO39" s="270"/>
      <c r="BP39" s="442">
        <v>0</v>
      </c>
      <c r="BQ39" s="442"/>
      <c r="BR39" s="251"/>
      <c r="BS39" s="268">
        <v>0</v>
      </c>
      <c r="BT39" s="269">
        <v>0</v>
      </c>
      <c r="BU39" s="270"/>
      <c r="BV39" s="442">
        <v>0</v>
      </c>
      <c r="BW39" s="442"/>
      <c r="BX39" s="251"/>
      <c r="BY39" s="268">
        <v>0</v>
      </c>
      <c r="BZ39" s="269">
        <v>0</v>
      </c>
      <c r="CA39" s="270"/>
      <c r="CB39" s="442">
        <v>0</v>
      </c>
      <c r="CC39" s="442"/>
      <c r="CD39" s="251"/>
      <c r="CE39" s="268">
        <v>0</v>
      </c>
      <c r="CF39" s="269">
        <v>0</v>
      </c>
      <c r="CG39" s="270"/>
      <c r="CH39" s="442">
        <v>0</v>
      </c>
      <c r="CI39" s="442"/>
      <c r="CJ39" s="251"/>
      <c r="CK39" s="268">
        <v>0</v>
      </c>
      <c r="CL39" s="269">
        <v>0</v>
      </c>
      <c r="CM39" s="270"/>
      <c r="CN39" s="442">
        <v>0</v>
      </c>
      <c r="CO39" s="442"/>
      <c r="CP39" s="251"/>
      <c r="CQ39" s="268">
        <v>0</v>
      </c>
      <c r="CR39" s="269">
        <v>0</v>
      </c>
      <c r="CS39" s="270"/>
      <c r="CT39" s="442">
        <v>0</v>
      </c>
      <c r="CU39" s="442"/>
      <c r="CV39" s="251"/>
      <c r="CW39" s="268">
        <v>0</v>
      </c>
      <c r="CX39" s="269">
        <v>0</v>
      </c>
      <c r="CY39" s="270"/>
      <c r="CZ39" s="442">
        <v>0</v>
      </c>
      <c r="DA39" s="442"/>
      <c r="DB39" s="251"/>
      <c r="DC39" s="268">
        <v>0</v>
      </c>
      <c r="DD39" s="269">
        <v>0</v>
      </c>
      <c r="DE39" s="270"/>
      <c r="DF39" s="442">
        <v>0</v>
      </c>
      <c r="DG39" s="442"/>
      <c r="DH39" s="251"/>
      <c r="DI39" s="268">
        <v>0</v>
      </c>
      <c r="DJ39" s="269">
        <v>0</v>
      </c>
      <c r="DK39" s="270"/>
      <c r="DL39" s="442">
        <v>0</v>
      </c>
      <c r="DM39" s="442"/>
      <c r="DN39" s="251"/>
      <c r="DO39" s="271">
        <f>SUM(AX39+BD39+BJ39+BP39+BV39+CB39+CH39+CN39+CT39+CZ39+DF39+DL39)</f>
        <v>0</v>
      </c>
    </row>
    <row r="40" spans="2:119" s="15" customFormat="1" ht="14.25" customHeight="1" x14ac:dyDescent="0.2">
      <c r="C40" s="69"/>
      <c r="D40" s="69"/>
      <c r="E40" s="69"/>
      <c r="F40" s="70"/>
      <c r="G40" s="61"/>
      <c r="H40" s="61"/>
      <c r="I40" s="62"/>
      <c r="J40" s="61"/>
      <c r="K40" s="61"/>
      <c r="L40" s="61"/>
      <c r="M40" s="61"/>
      <c r="N40" s="61"/>
      <c r="O40" s="91"/>
      <c r="P40" s="92"/>
      <c r="Q40" s="91"/>
      <c r="R40" s="91"/>
      <c r="S40" s="91"/>
      <c r="T40" s="92"/>
      <c r="U40" s="91"/>
      <c r="V40" s="61"/>
      <c r="W40" s="61"/>
      <c r="X40" s="61"/>
      <c r="Y40" s="61"/>
      <c r="Z40" s="61"/>
      <c r="AA40" s="60"/>
      <c r="AB40" s="59"/>
      <c r="AC40" s="62"/>
      <c r="AD40" s="61"/>
      <c r="AE40" s="61"/>
      <c r="AF40" s="61"/>
      <c r="AG40" s="62"/>
      <c r="AH40" s="61"/>
      <c r="AI40" s="61"/>
      <c r="AJ40" s="61"/>
      <c r="AK40" s="61"/>
      <c r="AM40" s="273" t="s">
        <v>205</v>
      </c>
      <c r="AN40" s="239"/>
      <c r="AO40" s="268"/>
      <c r="AP40" s="269"/>
      <c r="AQ40" s="270"/>
      <c r="AR40" s="447"/>
      <c r="AS40" s="448"/>
      <c r="AT40" s="251"/>
      <c r="AU40" s="268">
        <v>20</v>
      </c>
      <c r="AV40" s="269">
        <v>12</v>
      </c>
      <c r="AW40" s="270"/>
      <c r="AX40" s="447">
        <v>32</v>
      </c>
      <c r="AY40" s="448"/>
      <c r="AZ40" s="251"/>
      <c r="BA40" s="268">
        <v>16</v>
      </c>
      <c r="BB40" s="269">
        <v>24</v>
      </c>
      <c r="BC40" s="270"/>
      <c r="BD40" s="447">
        <v>40</v>
      </c>
      <c r="BE40" s="448"/>
      <c r="BF40" s="251"/>
      <c r="BG40" s="268">
        <v>5</v>
      </c>
      <c r="BH40" s="269">
        <v>20</v>
      </c>
      <c r="BI40" s="270"/>
      <c r="BJ40" s="447">
        <v>25</v>
      </c>
      <c r="BK40" s="448"/>
      <c r="BL40" s="251"/>
      <c r="BM40" s="268">
        <v>8</v>
      </c>
      <c r="BN40" s="269">
        <v>16</v>
      </c>
      <c r="BO40" s="270"/>
      <c r="BP40" s="447">
        <v>24</v>
      </c>
      <c r="BQ40" s="448"/>
      <c r="BR40" s="251"/>
      <c r="BS40" s="268">
        <v>0</v>
      </c>
      <c r="BT40" s="269">
        <v>0</v>
      </c>
      <c r="BU40" s="270"/>
      <c r="BV40" s="447">
        <v>0</v>
      </c>
      <c r="BW40" s="448"/>
      <c r="BX40" s="251"/>
      <c r="BY40" s="268">
        <v>22</v>
      </c>
      <c r="BZ40" s="269">
        <v>5</v>
      </c>
      <c r="CA40" s="270"/>
      <c r="CB40" s="447">
        <v>54</v>
      </c>
      <c r="CC40" s="448"/>
      <c r="CD40" s="251"/>
      <c r="CE40" s="268">
        <v>40</v>
      </c>
      <c r="CF40" s="269">
        <v>0</v>
      </c>
      <c r="CG40" s="270"/>
      <c r="CH40" s="447">
        <v>40</v>
      </c>
      <c r="CI40" s="448"/>
      <c r="CJ40" s="251"/>
      <c r="CK40" s="268">
        <v>19</v>
      </c>
      <c r="CL40" s="269">
        <v>5</v>
      </c>
      <c r="CM40" s="270"/>
      <c r="CN40" s="447">
        <v>48</v>
      </c>
      <c r="CO40" s="448"/>
      <c r="CP40" s="251"/>
      <c r="CQ40" s="268">
        <v>40</v>
      </c>
      <c r="CR40" s="269">
        <v>0</v>
      </c>
      <c r="CS40" s="270"/>
      <c r="CT40" s="447">
        <v>40</v>
      </c>
      <c r="CU40" s="448"/>
      <c r="CV40" s="251"/>
      <c r="CW40" s="268">
        <v>16</v>
      </c>
      <c r="CX40" s="269">
        <v>24</v>
      </c>
      <c r="CY40" s="270"/>
      <c r="CZ40" s="447">
        <v>40</v>
      </c>
      <c r="DA40" s="448"/>
      <c r="DB40" s="251"/>
      <c r="DC40" s="268">
        <v>16</v>
      </c>
      <c r="DD40" s="269">
        <v>24</v>
      </c>
      <c r="DE40" s="270"/>
      <c r="DF40" s="447">
        <v>160</v>
      </c>
      <c r="DG40" s="448"/>
      <c r="DH40" s="251"/>
      <c r="DI40" s="268">
        <v>13</v>
      </c>
      <c r="DJ40" s="269">
        <v>5</v>
      </c>
      <c r="DK40" s="270"/>
      <c r="DL40" s="442">
        <v>180</v>
      </c>
      <c r="DM40" s="442"/>
      <c r="DN40" s="251"/>
      <c r="DO40" s="271">
        <f>SUM(AX40+BD40+BJ40+BP40+BV40+CB40+CH40+CN40+CT40+CZ40+DF40+DL40)</f>
        <v>683</v>
      </c>
    </row>
    <row r="41" spans="2:119" s="65" customFormat="1" ht="66" customHeight="1" x14ac:dyDescent="0.2">
      <c r="G41" s="409"/>
      <c r="H41" s="409"/>
      <c r="I41" s="409"/>
      <c r="J41" s="409"/>
      <c r="K41" s="409"/>
      <c r="L41" s="409"/>
      <c r="M41" s="409"/>
      <c r="N41" s="60"/>
      <c r="O41" s="403" t="s">
        <v>146</v>
      </c>
      <c r="P41" s="404"/>
      <c r="Q41" s="404"/>
      <c r="R41" s="404"/>
      <c r="S41" s="404"/>
      <c r="T41" s="404"/>
      <c r="U41" s="405"/>
      <c r="V41" s="61"/>
      <c r="W41" s="403" t="s">
        <v>57</v>
      </c>
      <c r="X41" s="404"/>
      <c r="Y41" s="404"/>
      <c r="Z41" s="404"/>
      <c r="AA41" s="404"/>
      <c r="AB41" s="404"/>
      <c r="AC41" s="405"/>
      <c r="AD41" s="61"/>
      <c r="AE41" s="406" t="s">
        <v>58</v>
      </c>
      <c r="AF41" s="407"/>
      <c r="AG41" s="408"/>
      <c r="AH41" s="60"/>
      <c r="AI41" s="406" t="s">
        <v>59</v>
      </c>
      <c r="AJ41" s="407"/>
      <c r="AK41" s="408"/>
      <c r="AM41" s="267" t="s">
        <v>206</v>
      </c>
      <c r="AN41" s="251"/>
      <c r="AO41" s="268"/>
      <c r="AP41" s="269"/>
      <c r="AQ41" s="270"/>
      <c r="AR41" s="268"/>
      <c r="AS41" s="270"/>
      <c r="AT41" s="251"/>
      <c r="AU41" s="268">
        <v>0</v>
      </c>
      <c r="AV41" s="269">
        <v>0</v>
      </c>
      <c r="AW41" s="270"/>
      <c r="AX41" s="447">
        <v>0</v>
      </c>
      <c r="AY41" s="448"/>
      <c r="AZ41" s="251"/>
      <c r="BA41" s="268">
        <v>0</v>
      </c>
      <c r="BB41" s="269">
        <v>0</v>
      </c>
      <c r="BC41" s="270"/>
      <c r="BD41" s="447">
        <v>40</v>
      </c>
      <c r="BE41" s="448"/>
      <c r="BF41" s="251"/>
      <c r="BG41" s="268">
        <v>0</v>
      </c>
      <c r="BH41" s="269">
        <v>0</v>
      </c>
      <c r="BI41" s="270"/>
      <c r="BJ41" s="447">
        <v>0</v>
      </c>
      <c r="BK41" s="448"/>
      <c r="BL41" s="251"/>
      <c r="BM41" s="268">
        <v>0</v>
      </c>
      <c r="BN41" s="269">
        <v>0</v>
      </c>
      <c r="BO41" s="270"/>
      <c r="BP41" s="447">
        <v>0</v>
      </c>
      <c r="BQ41" s="448"/>
      <c r="BR41" s="251"/>
      <c r="BS41" s="268">
        <v>0</v>
      </c>
      <c r="BT41" s="269">
        <v>40</v>
      </c>
      <c r="BU41" s="270"/>
      <c r="BV41" s="447">
        <v>40</v>
      </c>
      <c r="BW41" s="448"/>
      <c r="BX41" s="251"/>
      <c r="BY41" s="268">
        <v>0</v>
      </c>
      <c r="BZ41" s="269">
        <v>0</v>
      </c>
      <c r="CA41" s="270"/>
      <c r="CB41" s="447">
        <v>0</v>
      </c>
      <c r="CC41" s="448"/>
      <c r="CD41" s="251"/>
      <c r="CE41" s="268">
        <v>0</v>
      </c>
      <c r="CF41" s="269">
        <v>0</v>
      </c>
      <c r="CG41" s="270"/>
      <c r="CH41" s="447">
        <v>0</v>
      </c>
      <c r="CI41" s="448"/>
      <c r="CJ41" s="251"/>
      <c r="CK41" s="268">
        <v>0</v>
      </c>
      <c r="CL41" s="269">
        <v>0</v>
      </c>
      <c r="CM41" s="270"/>
      <c r="CN41" s="447">
        <v>0</v>
      </c>
      <c r="CO41" s="448"/>
      <c r="CP41" s="251"/>
      <c r="CQ41" s="268">
        <v>0</v>
      </c>
      <c r="CR41" s="269">
        <v>0</v>
      </c>
      <c r="CS41" s="270"/>
      <c r="CT41" s="447">
        <v>0</v>
      </c>
      <c r="CU41" s="448"/>
      <c r="CV41" s="251"/>
      <c r="CW41" s="268">
        <v>0</v>
      </c>
      <c r="CX41" s="269">
        <v>0</v>
      </c>
      <c r="CY41" s="270"/>
      <c r="CZ41" s="447">
        <v>0</v>
      </c>
      <c r="DA41" s="448"/>
      <c r="DB41" s="251"/>
      <c r="DC41" s="268">
        <v>0</v>
      </c>
      <c r="DD41" s="269">
        <v>0</v>
      </c>
      <c r="DE41" s="270"/>
      <c r="DF41" s="447">
        <v>0</v>
      </c>
      <c r="DG41" s="448"/>
      <c r="DH41" s="251"/>
      <c r="DI41" s="268">
        <v>0</v>
      </c>
      <c r="DJ41" s="269">
        <v>0</v>
      </c>
      <c r="DK41" s="270"/>
      <c r="DL41" s="447">
        <v>0</v>
      </c>
      <c r="DM41" s="448"/>
      <c r="DN41" s="251"/>
      <c r="DO41" s="271">
        <f>SUM(AX41+BD41+BJ41+BP41+BV41+CB41+CH41+CN41+CT41+CZ41+DF41+DL41)</f>
        <v>80</v>
      </c>
    </row>
    <row r="42" spans="2:119" s="15" customFormat="1" ht="37.5" customHeight="1" x14ac:dyDescent="0.2">
      <c r="C42" s="66"/>
      <c r="D42" s="66"/>
      <c r="E42" s="66"/>
      <c r="F42" s="66"/>
      <c r="G42" s="60"/>
      <c r="H42" s="59"/>
      <c r="I42" s="60"/>
      <c r="J42" s="60"/>
      <c r="K42" s="60"/>
      <c r="L42" s="59"/>
      <c r="M42" s="60"/>
      <c r="N42" s="60"/>
      <c r="O42" s="76">
        <v>1</v>
      </c>
      <c r="P42" s="77">
        <v>1</v>
      </c>
      <c r="Q42" s="79">
        <f>+AC$8*(O42+P42)</f>
        <v>34</v>
      </c>
      <c r="R42" s="79"/>
      <c r="S42" s="79">
        <v>1</v>
      </c>
      <c r="T42" s="77">
        <v>1</v>
      </c>
      <c r="U42" s="90">
        <f>+AG$8*(S42+T42)</f>
        <v>34</v>
      </c>
      <c r="V42" s="61"/>
      <c r="W42" s="76">
        <v>2</v>
      </c>
      <c r="X42" s="77">
        <v>2</v>
      </c>
      <c r="Y42" s="78">
        <f>+Y$8*(W42+X42)</f>
        <v>68</v>
      </c>
      <c r="Z42" s="79"/>
      <c r="AA42" s="79">
        <v>2</v>
      </c>
      <c r="AB42" s="77">
        <v>2</v>
      </c>
      <c r="AC42" s="80">
        <f>+Y$8*(AA42+AB42)</f>
        <v>68</v>
      </c>
      <c r="AD42" s="61"/>
      <c r="AE42" s="81">
        <v>3</v>
      </c>
      <c r="AF42" s="82">
        <v>3</v>
      </c>
      <c r="AG42" s="83">
        <f>+AG$8*(AE42+AF42)</f>
        <v>102</v>
      </c>
      <c r="AH42" s="60"/>
      <c r="AI42" s="81">
        <v>3</v>
      </c>
      <c r="AJ42" s="82">
        <v>1</v>
      </c>
      <c r="AK42" s="83">
        <f>+AK$8*(AI42+AJ42)</f>
        <v>68</v>
      </c>
      <c r="AM42" s="267" t="s">
        <v>78</v>
      </c>
      <c r="AN42" s="251"/>
      <c r="AO42" s="268"/>
      <c r="AP42" s="269"/>
      <c r="AQ42" s="270"/>
      <c r="AR42" s="268"/>
      <c r="AS42" s="270"/>
      <c r="AT42" s="251"/>
      <c r="AU42" s="268">
        <v>20</v>
      </c>
      <c r="AV42" s="269">
        <v>12</v>
      </c>
      <c r="AW42" s="270"/>
      <c r="AX42" s="447">
        <v>32</v>
      </c>
      <c r="AY42" s="448"/>
      <c r="AZ42" s="251"/>
      <c r="BA42" s="268">
        <v>16</v>
      </c>
      <c r="BB42" s="269">
        <v>24</v>
      </c>
      <c r="BC42" s="270"/>
      <c r="BD42" s="447">
        <v>40</v>
      </c>
      <c r="BE42" s="448"/>
      <c r="BF42" s="251"/>
      <c r="BG42" s="268">
        <v>5</v>
      </c>
      <c r="BH42" s="269">
        <v>20</v>
      </c>
      <c r="BI42" s="270"/>
      <c r="BJ42" s="447">
        <v>25</v>
      </c>
      <c r="BK42" s="448"/>
      <c r="BL42" s="251"/>
      <c r="BM42" s="268">
        <v>20</v>
      </c>
      <c r="BN42" s="269">
        <v>16</v>
      </c>
      <c r="BO42" s="270"/>
      <c r="BP42" s="447">
        <v>36</v>
      </c>
      <c r="BQ42" s="448"/>
      <c r="BR42" s="251"/>
      <c r="BS42" s="268">
        <v>0</v>
      </c>
      <c r="BT42" s="269">
        <v>40</v>
      </c>
      <c r="BU42" s="270"/>
      <c r="BV42" s="447">
        <v>40</v>
      </c>
      <c r="BW42" s="448"/>
      <c r="BX42" s="251"/>
      <c r="BY42" s="268">
        <v>22</v>
      </c>
      <c r="BZ42" s="269">
        <v>5</v>
      </c>
      <c r="CA42" s="270"/>
      <c r="CB42" s="447">
        <v>54</v>
      </c>
      <c r="CC42" s="448"/>
      <c r="CD42" s="251"/>
      <c r="CE42" s="268">
        <v>40</v>
      </c>
      <c r="CF42" s="269">
        <v>0</v>
      </c>
      <c r="CG42" s="270"/>
      <c r="CH42" s="447">
        <v>40</v>
      </c>
      <c r="CI42" s="448"/>
      <c r="CJ42" s="251"/>
      <c r="CK42" s="268">
        <v>19</v>
      </c>
      <c r="CL42" s="269">
        <v>5</v>
      </c>
      <c r="CM42" s="270"/>
      <c r="CN42" s="447">
        <v>48</v>
      </c>
      <c r="CO42" s="448"/>
      <c r="CP42" s="251"/>
      <c r="CQ42" s="268">
        <v>40</v>
      </c>
      <c r="CR42" s="269">
        <v>0</v>
      </c>
      <c r="CS42" s="270"/>
      <c r="CT42" s="447">
        <v>40</v>
      </c>
      <c r="CU42" s="448"/>
      <c r="CV42" s="251"/>
      <c r="CW42" s="268">
        <v>16</v>
      </c>
      <c r="CX42" s="269">
        <v>24</v>
      </c>
      <c r="CY42" s="270"/>
      <c r="CZ42" s="447">
        <v>40</v>
      </c>
      <c r="DA42" s="448"/>
      <c r="DB42" s="251"/>
      <c r="DC42" s="268">
        <v>16</v>
      </c>
      <c r="DD42" s="269">
        <v>24</v>
      </c>
      <c r="DE42" s="270"/>
      <c r="DF42" s="447">
        <v>160</v>
      </c>
      <c r="DG42" s="448"/>
      <c r="DH42" s="251"/>
      <c r="DI42" s="268">
        <v>13</v>
      </c>
      <c r="DJ42" s="269">
        <v>5</v>
      </c>
      <c r="DK42" s="270"/>
      <c r="DL42" s="447">
        <v>180</v>
      </c>
      <c r="DM42" s="448"/>
      <c r="DN42" s="251"/>
      <c r="DO42" s="271">
        <f>SUM(DO38:DO41)</f>
        <v>791</v>
      </c>
    </row>
    <row r="43" spans="2:119" s="15" customFormat="1" ht="14.25" customHeight="1" x14ac:dyDescent="0.2">
      <c r="C43" s="69"/>
      <c r="D43" s="69"/>
      <c r="E43" s="69"/>
      <c r="F43" s="70"/>
      <c r="G43" s="27"/>
      <c r="H43" s="37"/>
      <c r="I43" s="54"/>
      <c r="J43" s="27"/>
      <c r="K43" s="27"/>
      <c r="L43" s="37"/>
      <c r="M43" s="93"/>
      <c r="N43" s="27"/>
      <c r="O43" s="27"/>
      <c r="P43" s="37"/>
      <c r="Q43" s="27"/>
      <c r="R43" s="27"/>
      <c r="S43" s="27"/>
      <c r="T43" s="37"/>
      <c r="U43" s="27"/>
      <c r="V43" s="28"/>
      <c r="W43" s="27"/>
      <c r="X43" s="37"/>
      <c r="Y43" s="27"/>
      <c r="Z43" s="28"/>
      <c r="AA43" s="27"/>
      <c r="AB43" s="37"/>
      <c r="AC43" s="27"/>
      <c r="AD43" s="28"/>
      <c r="AE43" s="27"/>
      <c r="AF43" s="37"/>
      <c r="AG43" s="27"/>
      <c r="AH43" s="94"/>
      <c r="AI43" s="60"/>
      <c r="AJ43" s="59"/>
      <c r="AK43" s="60"/>
      <c r="AM43" s="239"/>
      <c r="AN43" s="239"/>
      <c r="AO43" s="239"/>
      <c r="AP43" s="239"/>
      <c r="AQ43" s="239"/>
      <c r="AR43" s="239"/>
      <c r="AS43" s="239"/>
      <c r="AT43" s="239"/>
      <c r="AU43" s="239"/>
      <c r="AV43" s="239"/>
      <c r="AW43" s="239"/>
      <c r="AX43" s="239"/>
      <c r="AY43" s="239"/>
      <c r="AZ43" s="239"/>
      <c r="BA43" s="239"/>
      <c r="BB43" s="239"/>
      <c r="BC43" s="239"/>
      <c r="BD43" s="239"/>
      <c r="BE43" s="239"/>
      <c r="BF43" s="239"/>
      <c r="BG43" s="239"/>
      <c r="BH43" s="239"/>
      <c r="BI43" s="239"/>
      <c r="BJ43" s="239"/>
      <c r="BK43" s="239"/>
      <c r="BL43" s="239"/>
      <c r="BM43" s="239"/>
      <c r="BN43" s="239"/>
      <c r="BO43" s="239"/>
      <c r="BP43" s="239"/>
      <c r="BQ43" s="239"/>
      <c r="BR43" s="239"/>
      <c r="BS43" s="239"/>
      <c r="BT43" s="239"/>
      <c r="BU43" s="239"/>
      <c r="BV43" s="239"/>
      <c r="BW43" s="239"/>
      <c r="BX43" s="239"/>
      <c r="BY43" s="239"/>
      <c r="BZ43" s="239"/>
      <c r="CA43" s="239"/>
      <c r="CB43" s="239"/>
      <c r="CC43" s="239"/>
      <c r="CD43" s="239"/>
      <c r="CE43" s="239"/>
      <c r="CF43" s="239"/>
      <c r="CG43" s="239"/>
      <c r="CH43" s="239"/>
      <c r="CI43" s="239"/>
      <c r="CJ43" s="239"/>
      <c r="CK43" s="239"/>
      <c r="CL43" s="239"/>
      <c r="CM43" s="239"/>
      <c r="CN43" s="239"/>
      <c r="CO43" s="239"/>
      <c r="CP43" s="239"/>
      <c r="CQ43" s="239"/>
      <c r="CR43" s="239"/>
      <c r="CS43" s="239"/>
      <c r="CT43" s="239"/>
      <c r="CU43" s="239"/>
      <c r="CV43" s="239"/>
      <c r="CW43" s="239"/>
      <c r="CX43" s="239"/>
      <c r="CY43" s="239"/>
      <c r="CZ43" s="239"/>
      <c r="DA43" s="239"/>
      <c r="DB43" s="239"/>
      <c r="DC43" s="239"/>
      <c r="DD43" s="239"/>
      <c r="DE43" s="239"/>
      <c r="DF43" s="239"/>
      <c r="DG43" s="239"/>
      <c r="DH43" s="239"/>
      <c r="DI43" s="239"/>
      <c r="DJ43" s="239"/>
      <c r="DK43" s="239"/>
      <c r="DL43" s="239"/>
      <c r="DM43" s="239"/>
      <c r="DN43" s="239"/>
      <c r="DO43" s="239"/>
    </row>
    <row r="44" spans="2:119" s="65" customFormat="1" ht="72" customHeight="1" x14ac:dyDescent="0.2">
      <c r="B44" s="95"/>
      <c r="C44" s="67"/>
      <c r="D44" s="67"/>
      <c r="E44" s="67"/>
      <c r="F44" s="68"/>
      <c r="N44" s="28"/>
      <c r="O44" s="403" t="s">
        <v>60</v>
      </c>
      <c r="P44" s="404"/>
      <c r="Q44" s="404"/>
      <c r="R44" s="404"/>
      <c r="S44" s="404"/>
      <c r="T44" s="404"/>
      <c r="U44" s="405"/>
      <c r="V44" s="28"/>
      <c r="W44" s="403" t="s">
        <v>61</v>
      </c>
      <c r="X44" s="404"/>
      <c r="Y44" s="405"/>
      <c r="Z44" s="28"/>
      <c r="AA44" s="410" t="s">
        <v>62</v>
      </c>
      <c r="AB44" s="411"/>
      <c r="AC44" s="412"/>
      <c r="AD44" s="28"/>
      <c r="AM44" s="239"/>
      <c r="AN44" s="239"/>
      <c r="AO44" s="433" t="s">
        <v>207</v>
      </c>
      <c r="AP44" s="434"/>
      <c r="AQ44" s="434"/>
      <c r="AR44" s="434"/>
      <c r="AS44" s="435"/>
      <c r="AT44" s="239"/>
      <c r="AU44" s="239"/>
      <c r="AV44" s="239"/>
      <c r="AW44" s="239"/>
      <c r="AX44" s="239"/>
      <c r="AY44" s="239"/>
      <c r="AZ44" s="239"/>
      <c r="BA44" s="239"/>
      <c r="BB44" s="239"/>
      <c r="BC44" s="239"/>
      <c r="BD44" s="239"/>
      <c r="BE44" s="239"/>
      <c r="BF44" s="239"/>
      <c r="BG44" s="239"/>
      <c r="BH44" s="239"/>
      <c r="BI44" s="239"/>
      <c r="BJ44" s="239"/>
      <c r="BK44" s="239"/>
      <c r="BL44" s="239"/>
      <c r="BM44" s="433" t="s">
        <v>208</v>
      </c>
      <c r="BN44" s="434"/>
      <c r="BO44" s="434"/>
      <c r="BP44" s="434"/>
      <c r="BQ44" s="435"/>
      <c r="BR44" s="239"/>
      <c r="BS44" s="239"/>
      <c r="BT44" s="239"/>
      <c r="BU44" s="239"/>
      <c r="BV44" s="239"/>
      <c r="BW44" s="239"/>
      <c r="BX44" s="239"/>
      <c r="BY44" s="433" t="s">
        <v>209</v>
      </c>
      <c r="BZ44" s="434"/>
      <c r="CA44" s="434"/>
      <c r="CB44" s="434"/>
      <c r="CC44" s="435"/>
      <c r="CD44" s="239"/>
      <c r="CE44" s="239"/>
      <c r="CF44" s="239"/>
      <c r="CG44" s="239"/>
      <c r="CH44" s="239"/>
      <c r="CI44" s="239"/>
      <c r="CJ44" s="239"/>
      <c r="CK44" s="239"/>
      <c r="CL44" s="239"/>
      <c r="CM44" s="239"/>
      <c r="CN44" s="239"/>
      <c r="CO44" s="239"/>
      <c r="CP44" s="239"/>
      <c r="CQ44" s="239"/>
      <c r="CR44" s="239"/>
      <c r="CS44" s="239"/>
      <c r="CT44" s="239"/>
      <c r="CU44" s="239"/>
      <c r="CV44" s="239"/>
      <c r="CW44" s="239"/>
      <c r="CX44" s="239"/>
      <c r="CY44" s="239"/>
      <c r="CZ44" s="239"/>
      <c r="DA44" s="239"/>
      <c r="DB44" s="239"/>
      <c r="DC44" s="239"/>
      <c r="DD44" s="239"/>
      <c r="DE44" s="239"/>
      <c r="DF44" s="239"/>
      <c r="DG44" s="239"/>
      <c r="DH44" s="239"/>
      <c r="DI44" s="239"/>
      <c r="DJ44" s="239"/>
      <c r="DK44" s="239"/>
      <c r="DL44" s="239"/>
      <c r="DM44" s="239"/>
      <c r="DN44" s="239"/>
      <c r="DO44" s="239"/>
    </row>
    <row r="45" spans="2:119" s="15" customFormat="1" ht="37.5" customHeight="1" x14ac:dyDescent="0.2">
      <c r="C45" s="69"/>
      <c r="D45" s="69"/>
      <c r="E45" s="69"/>
      <c r="F45" s="70"/>
      <c r="N45" s="28"/>
      <c r="O45" s="76">
        <v>2</v>
      </c>
      <c r="P45" s="77">
        <v>2</v>
      </c>
      <c r="Q45" s="78">
        <f>+Q$8*(O45+P45)</f>
        <v>68</v>
      </c>
      <c r="R45" s="79"/>
      <c r="S45" s="79">
        <v>2</v>
      </c>
      <c r="T45" s="77">
        <v>2</v>
      </c>
      <c r="U45" s="80">
        <f>+(T45+S45)*U$8</f>
        <v>68</v>
      </c>
      <c r="V45" s="28"/>
      <c r="W45" s="76">
        <v>1</v>
      </c>
      <c r="X45" s="77">
        <v>1</v>
      </c>
      <c r="Y45" s="90">
        <f>+AG$8*(W45+X45)</f>
        <v>34</v>
      </c>
      <c r="Z45" s="28"/>
      <c r="AA45" s="96">
        <v>1</v>
      </c>
      <c r="AB45" s="97">
        <v>1</v>
      </c>
      <c r="AC45" s="98">
        <f>+AC$8*(AA45+AB45)</f>
        <v>34</v>
      </c>
      <c r="AD45" s="28"/>
      <c r="AM45" s="239"/>
      <c r="AN45" s="239"/>
      <c r="AO45" s="259">
        <v>6</v>
      </c>
      <c r="AP45" s="260">
        <v>10</v>
      </c>
      <c r="AQ45" s="260"/>
      <c r="AR45" s="260"/>
      <c r="AS45" s="261">
        <v>16</v>
      </c>
      <c r="AT45" s="239"/>
      <c r="AU45" s="239"/>
      <c r="AV45" s="239"/>
      <c r="AW45" s="239"/>
      <c r="AX45" s="239"/>
      <c r="AY45" s="239"/>
      <c r="AZ45" s="239"/>
      <c r="BA45" s="239"/>
      <c r="BB45" s="239"/>
      <c r="BC45" s="239"/>
      <c r="BD45" s="239"/>
      <c r="BE45" s="239"/>
      <c r="BF45" s="239"/>
      <c r="BG45" s="239"/>
      <c r="BH45" s="239"/>
      <c r="BI45" s="239"/>
      <c r="BJ45" s="239"/>
      <c r="BK45" s="239"/>
      <c r="BL45" s="239"/>
      <c r="BM45" s="259">
        <v>12</v>
      </c>
      <c r="BN45" s="260">
        <v>0</v>
      </c>
      <c r="BO45" s="260"/>
      <c r="BP45" s="260"/>
      <c r="BQ45" s="261">
        <v>12</v>
      </c>
      <c r="BR45" s="239"/>
      <c r="BS45" s="239"/>
      <c r="BT45" s="239"/>
      <c r="BU45" s="239"/>
      <c r="BV45" s="239"/>
      <c r="BW45" s="239"/>
      <c r="BX45" s="239"/>
      <c r="BY45" s="259">
        <v>6</v>
      </c>
      <c r="BZ45" s="260">
        <v>0</v>
      </c>
      <c r="CA45" s="260"/>
      <c r="CB45" s="260"/>
      <c r="CC45" s="261">
        <v>18</v>
      </c>
      <c r="CD45" s="239"/>
      <c r="CE45" s="239"/>
      <c r="CF45" s="239"/>
      <c r="CG45" s="239" t="s">
        <v>210</v>
      </c>
      <c r="CH45" s="239"/>
      <c r="CI45" s="239"/>
      <c r="CJ45" s="239"/>
      <c r="CK45" s="239"/>
      <c r="CL45" s="239"/>
      <c r="CM45" s="239"/>
      <c r="CN45" s="239"/>
      <c r="CO45" s="239"/>
      <c r="CP45" s="239"/>
      <c r="CQ45" s="239"/>
      <c r="CR45" s="239"/>
      <c r="CS45" s="239"/>
      <c r="CT45" s="239"/>
      <c r="CU45" s="239"/>
      <c r="CV45" s="239"/>
      <c r="CW45" s="239"/>
      <c r="CX45" s="239"/>
      <c r="CY45" s="239"/>
      <c r="CZ45" s="239"/>
      <c r="DA45" s="239"/>
      <c r="DB45" s="239"/>
      <c r="DC45" s="239"/>
      <c r="DD45" s="239"/>
      <c r="DE45" s="239"/>
      <c r="DF45" s="239"/>
      <c r="DG45" s="239"/>
      <c r="DH45" s="239"/>
      <c r="DI45" s="239"/>
      <c r="DJ45" s="239"/>
      <c r="DK45" s="239"/>
      <c r="DL45" s="239"/>
      <c r="DM45" s="239"/>
      <c r="DN45" s="239"/>
      <c r="DO45" s="239"/>
    </row>
    <row r="46" spans="2:119" s="15" customFormat="1" ht="14.25" customHeight="1" x14ac:dyDescent="0.2">
      <c r="C46" s="69"/>
      <c r="D46" s="69"/>
      <c r="E46" s="69"/>
      <c r="F46" s="70"/>
      <c r="G46" s="60"/>
      <c r="H46" s="60"/>
      <c r="I46" s="60"/>
      <c r="J46" s="60"/>
      <c r="K46" s="60"/>
      <c r="L46" s="60"/>
      <c r="M46" s="60"/>
      <c r="N46" s="60"/>
      <c r="O46" s="61"/>
      <c r="P46" s="61"/>
      <c r="Q46" s="62"/>
      <c r="R46" s="61"/>
      <c r="S46" s="27"/>
      <c r="T46" s="3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M46" s="239"/>
      <c r="AN46" s="239"/>
      <c r="AO46" s="239"/>
      <c r="AP46" s="239"/>
      <c r="AQ46" s="239"/>
      <c r="AR46" s="239"/>
      <c r="AS46" s="239"/>
      <c r="AT46" s="239"/>
      <c r="AU46" s="239"/>
      <c r="AV46" s="239"/>
      <c r="AW46" s="239"/>
      <c r="AX46" s="239"/>
      <c r="AY46" s="239"/>
      <c r="AZ46" s="239"/>
      <c r="BA46" s="239"/>
      <c r="BB46" s="239"/>
      <c r="BC46" s="239"/>
      <c r="BD46" s="239"/>
      <c r="BE46" s="239"/>
      <c r="BF46" s="239"/>
      <c r="BG46" s="239"/>
      <c r="BH46" s="239"/>
      <c r="BI46" s="239"/>
      <c r="BJ46" s="239"/>
      <c r="BK46" s="239"/>
      <c r="BL46" s="239"/>
      <c r="BM46" s="239"/>
      <c r="BN46" s="239"/>
      <c r="BO46" s="239"/>
      <c r="BP46" s="239"/>
      <c r="BQ46" s="239"/>
      <c r="BR46" s="239"/>
      <c r="BS46" s="239"/>
      <c r="BT46" s="239"/>
      <c r="BU46" s="239"/>
      <c r="BV46" s="239"/>
      <c r="BW46" s="239"/>
      <c r="BX46" s="239"/>
      <c r="BY46" s="239"/>
      <c r="BZ46" s="239"/>
      <c r="CA46" s="239"/>
      <c r="CB46" s="239"/>
      <c r="CC46" s="239"/>
      <c r="CD46" s="239"/>
      <c r="CE46" s="239"/>
      <c r="CF46" s="239"/>
      <c r="CG46" s="239"/>
      <c r="CH46" s="239"/>
      <c r="CI46" s="239"/>
      <c r="CJ46" s="239"/>
      <c r="CK46" s="239"/>
      <c r="CL46" s="239"/>
      <c r="CM46" s="239"/>
      <c r="CN46" s="239"/>
      <c r="CO46" s="239"/>
      <c r="CP46" s="239"/>
      <c r="CQ46" s="239"/>
      <c r="CR46" s="239"/>
      <c r="CS46" s="239"/>
      <c r="CT46" s="239"/>
      <c r="CU46" s="239"/>
      <c r="CV46" s="239"/>
      <c r="CW46" s="239"/>
      <c r="CX46" s="239"/>
      <c r="CY46" s="239"/>
      <c r="CZ46" s="239"/>
      <c r="DA46" s="239"/>
      <c r="DB46" s="239"/>
      <c r="DC46" s="239"/>
      <c r="DD46" s="239"/>
      <c r="DE46" s="239"/>
      <c r="DF46" s="239"/>
      <c r="DG46" s="239"/>
      <c r="DH46" s="239"/>
      <c r="DI46" s="239"/>
      <c r="DJ46" s="239"/>
      <c r="DK46" s="239"/>
      <c r="DL46" s="239"/>
      <c r="DM46" s="239"/>
      <c r="DN46" s="239"/>
      <c r="DO46" s="239"/>
    </row>
    <row r="47" spans="2:119" s="65" customFormat="1" ht="67.5" customHeight="1" x14ac:dyDescent="0.2">
      <c r="C47" s="409"/>
      <c r="D47" s="409"/>
      <c r="E47" s="409"/>
      <c r="F47" s="25"/>
      <c r="G47" s="403" t="s">
        <v>63</v>
      </c>
      <c r="H47" s="404"/>
      <c r="I47" s="404"/>
      <c r="J47" s="404"/>
      <c r="K47" s="404"/>
      <c r="L47" s="404"/>
      <c r="M47" s="405"/>
      <c r="N47" s="60"/>
      <c r="O47" s="403" t="s">
        <v>64</v>
      </c>
      <c r="P47" s="404"/>
      <c r="Q47" s="404"/>
      <c r="R47" s="404"/>
      <c r="S47" s="404"/>
      <c r="T47" s="404"/>
      <c r="U47" s="405"/>
      <c r="V47" s="28"/>
      <c r="W47" s="403" t="s">
        <v>65</v>
      </c>
      <c r="X47" s="404"/>
      <c r="Y47" s="404"/>
      <c r="Z47" s="404"/>
      <c r="AA47" s="404"/>
      <c r="AB47" s="404"/>
      <c r="AC47" s="405"/>
      <c r="AD47" s="28"/>
      <c r="AE47" s="403" t="s">
        <v>66</v>
      </c>
      <c r="AF47" s="404"/>
      <c r="AG47" s="404"/>
      <c r="AH47" s="404"/>
      <c r="AI47" s="404"/>
      <c r="AJ47" s="404"/>
      <c r="AK47" s="405"/>
      <c r="AM47" s="239"/>
      <c r="AN47" s="239"/>
      <c r="AO47" s="430" t="s">
        <v>211</v>
      </c>
      <c r="AP47" s="431"/>
      <c r="AQ47" s="431"/>
      <c r="AR47" s="431"/>
      <c r="AS47" s="432"/>
      <c r="AT47" s="239"/>
      <c r="AU47" s="239"/>
      <c r="AV47" s="239"/>
      <c r="AW47" s="239"/>
      <c r="AX47" s="239"/>
      <c r="AY47" s="239"/>
      <c r="AZ47" s="239"/>
      <c r="BA47" s="239"/>
      <c r="BB47" s="239"/>
      <c r="BC47" s="239"/>
      <c r="BD47" s="239"/>
      <c r="BE47" s="239"/>
      <c r="BF47" s="239"/>
      <c r="BG47" s="239"/>
      <c r="BH47" s="239"/>
      <c r="BI47" s="239"/>
      <c r="BJ47" s="239"/>
      <c r="BK47" s="239"/>
      <c r="BL47" s="239"/>
      <c r="BM47" s="433" t="s">
        <v>212</v>
      </c>
      <c r="BN47" s="434"/>
      <c r="BO47" s="434"/>
      <c r="BP47" s="434"/>
      <c r="BQ47" s="435"/>
      <c r="BR47" s="239"/>
      <c r="BS47" s="239"/>
      <c r="BT47" s="239"/>
      <c r="BU47" s="239"/>
      <c r="BV47" s="239"/>
      <c r="BW47" s="239"/>
      <c r="BX47" s="239"/>
      <c r="BY47" s="239"/>
      <c r="BZ47" s="239"/>
      <c r="CA47" s="239"/>
      <c r="CB47" s="239"/>
      <c r="CC47" s="239"/>
      <c r="CD47" s="239"/>
      <c r="CE47" s="239"/>
      <c r="CF47" s="239"/>
      <c r="CG47" s="239"/>
      <c r="CH47" s="239"/>
      <c r="CI47" s="239"/>
      <c r="CJ47" s="239"/>
      <c r="CK47" s="239"/>
      <c r="CL47" s="239"/>
      <c r="CM47" s="239"/>
      <c r="CN47" s="239"/>
      <c r="CO47" s="239"/>
      <c r="CP47" s="239"/>
      <c r="CQ47" s="239"/>
      <c r="CR47" s="239"/>
      <c r="CS47" s="239"/>
      <c r="CT47" s="239"/>
      <c r="CU47" s="239"/>
      <c r="CV47" s="239"/>
      <c r="CW47" s="239"/>
      <c r="CX47" s="239"/>
      <c r="CY47" s="239"/>
      <c r="CZ47" s="239"/>
      <c r="DA47" s="239"/>
      <c r="DB47" s="239"/>
      <c r="DC47" s="239"/>
      <c r="DD47" s="239"/>
      <c r="DE47" s="239"/>
      <c r="DF47" s="239"/>
      <c r="DG47" s="239"/>
      <c r="DH47" s="239"/>
      <c r="DI47" s="239"/>
      <c r="DJ47" s="239"/>
      <c r="DK47" s="239"/>
      <c r="DL47" s="239"/>
      <c r="DM47" s="239"/>
      <c r="DN47" s="239"/>
      <c r="DO47" s="239"/>
    </row>
    <row r="48" spans="2:119" s="15" customFormat="1" ht="37.5" customHeight="1" x14ac:dyDescent="0.2">
      <c r="C48" s="60"/>
      <c r="D48" s="59"/>
      <c r="E48" s="62"/>
      <c r="F48" s="30"/>
      <c r="G48" s="76">
        <v>1</v>
      </c>
      <c r="H48" s="77">
        <v>1</v>
      </c>
      <c r="I48" s="78">
        <f>+I$8*(G48+H48)</f>
        <v>34</v>
      </c>
      <c r="J48" s="79"/>
      <c r="K48" s="79">
        <v>1</v>
      </c>
      <c r="L48" s="77">
        <v>1</v>
      </c>
      <c r="M48" s="80">
        <f>+M8*(K48+L48)</f>
        <v>34</v>
      </c>
      <c r="N48" s="60"/>
      <c r="O48" s="76">
        <v>3</v>
      </c>
      <c r="P48" s="77">
        <v>1</v>
      </c>
      <c r="Q48" s="78">
        <f>+(O48+P48)*Q8</f>
        <v>68</v>
      </c>
      <c r="R48" s="79"/>
      <c r="S48" s="79">
        <v>3</v>
      </c>
      <c r="T48" s="77">
        <v>1</v>
      </c>
      <c r="U48" s="80">
        <f>+(S48+T48)*U8</f>
        <v>68</v>
      </c>
      <c r="V48" s="28"/>
      <c r="W48" s="76">
        <v>1</v>
      </c>
      <c r="X48" s="77">
        <v>1</v>
      </c>
      <c r="Y48" s="78">
        <f>+(W48+X48)*Y8</f>
        <v>34</v>
      </c>
      <c r="Z48" s="79"/>
      <c r="AA48" s="79">
        <v>1</v>
      </c>
      <c r="AB48" s="77">
        <v>1</v>
      </c>
      <c r="AC48" s="80">
        <f>+(AA48+AB48)*AC8</f>
        <v>34</v>
      </c>
      <c r="AD48" s="28"/>
      <c r="AE48" s="76">
        <v>1</v>
      </c>
      <c r="AF48" s="77">
        <v>1</v>
      </c>
      <c r="AG48" s="78">
        <f>+(AE48+AF48)*AG8</f>
        <v>34</v>
      </c>
      <c r="AH48" s="79"/>
      <c r="AI48" s="79">
        <v>2</v>
      </c>
      <c r="AJ48" s="77">
        <v>2</v>
      </c>
      <c r="AK48" s="80">
        <f>+(AI48+AJ48)*AK8</f>
        <v>68</v>
      </c>
      <c r="AM48" s="239"/>
      <c r="AN48" s="239"/>
      <c r="AO48" s="256">
        <v>8</v>
      </c>
      <c r="AP48" s="257">
        <v>0</v>
      </c>
      <c r="AQ48" s="257"/>
      <c r="AR48" s="257"/>
      <c r="AS48" s="258">
        <v>8</v>
      </c>
      <c r="AT48" s="239"/>
      <c r="AU48" s="239"/>
      <c r="AV48" s="239"/>
      <c r="AW48" s="239"/>
      <c r="AX48" s="239"/>
      <c r="AY48" s="239"/>
      <c r="AZ48" s="239"/>
      <c r="BA48" s="239"/>
      <c r="BB48" s="239"/>
      <c r="BC48" s="239"/>
      <c r="BD48" s="239"/>
      <c r="BE48" s="239"/>
      <c r="BF48" s="239"/>
      <c r="BG48" s="239"/>
      <c r="BH48" s="239"/>
      <c r="BI48" s="239"/>
      <c r="BJ48" s="239"/>
      <c r="BK48" s="239"/>
      <c r="BL48" s="239"/>
      <c r="BM48" s="259">
        <v>8</v>
      </c>
      <c r="BN48" s="260">
        <v>0</v>
      </c>
      <c r="BO48" s="260"/>
      <c r="BP48" s="260"/>
      <c r="BQ48" s="261">
        <v>8</v>
      </c>
      <c r="BR48" s="239"/>
      <c r="BS48" s="239"/>
      <c r="BT48" s="239"/>
      <c r="BU48" s="239"/>
      <c r="BV48" s="239"/>
      <c r="BW48" s="239"/>
      <c r="BX48" s="239"/>
      <c r="BY48" s="239"/>
      <c r="BZ48" s="239"/>
      <c r="CA48" s="239"/>
      <c r="CB48" s="239"/>
      <c r="CC48" s="239"/>
      <c r="CD48" s="239"/>
      <c r="CE48" s="239"/>
      <c r="CF48" s="239"/>
      <c r="CG48" s="239"/>
      <c r="CH48" s="239"/>
      <c r="CI48" s="239"/>
      <c r="CJ48" s="239"/>
      <c r="CK48" s="239"/>
      <c r="CL48" s="239"/>
      <c r="CM48" s="239"/>
      <c r="CN48" s="239"/>
      <c r="CO48" s="239"/>
      <c r="CP48" s="239"/>
      <c r="CQ48" s="239"/>
      <c r="CR48" s="239"/>
      <c r="CS48" s="239"/>
      <c r="CT48" s="239"/>
      <c r="CU48" s="239"/>
      <c r="CV48" s="239"/>
      <c r="CW48" s="239"/>
      <c r="CX48" s="239"/>
      <c r="CY48" s="239"/>
      <c r="CZ48" s="239"/>
      <c r="DA48" s="239"/>
      <c r="DB48" s="239"/>
      <c r="DC48" s="239"/>
      <c r="DD48" s="239"/>
      <c r="DE48" s="239"/>
      <c r="DF48" s="239"/>
      <c r="DG48" s="239"/>
      <c r="DH48" s="239"/>
      <c r="DI48" s="239"/>
      <c r="DJ48" s="239"/>
      <c r="DK48" s="239"/>
      <c r="DL48" s="239"/>
      <c r="DM48" s="239"/>
      <c r="DN48" s="239"/>
      <c r="DO48" s="239"/>
    </row>
    <row r="49" spans="2:119" s="15" customFormat="1" ht="14.25" customHeight="1" x14ac:dyDescent="0.2">
      <c r="C49" s="30"/>
      <c r="D49" s="31"/>
      <c r="E49" s="63"/>
      <c r="F49" s="31"/>
      <c r="G49" s="27"/>
      <c r="H49" s="27"/>
      <c r="I49" s="27"/>
      <c r="J49" s="27"/>
      <c r="K49" s="27"/>
      <c r="L49" s="27"/>
      <c r="M49" s="37"/>
      <c r="N49" s="60"/>
      <c r="O49" s="60"/>
      <c r="P49" s="59"/>
      <c r="Q49" s="60"/>
      <c r="R49" s="60"/>
      <c r="S49" s="60"/>
      <c r="T49" s="59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M49" s="239"/>
      <c r="AN49" s="239"/>
      <c r="AO49" s="239"/>
      <c r="AP49" s="239"/>
      <c r="AQ49" s="239"/>
      <c r="AR49" s="239"/>
      <c r="AS49" s="239"/>
      <c r="AT49" s="239"/>
      <c r="AU49" s="239"/>
      <c r="AV49" s="239"/>
      <c r="AW49" s="239"/>
      <c r="AX49" s="239"/>
      <c r="AY49" s="239"/>
      <c r="AZ49" s="239"/>
      <c r="BA49" s="239"/>
      <c r="BB49" s="239"/>
      <c r="BC49" s="239"/>
      <c r="BD49" s="239"/>
      <c r="BE49" s="239"/>
      <c r="BF49" s="239"/>
      <c r="BG49" s="239"/>
      <c r="BH49" s="239"/>
      <c r="BI49" s="239"/>
      <c r="BJ49" s="239"/>
      <c r="BK49" s="239"/>
      <c r="BL49" s="239"/>
      <c r="BM49" s="239"/>
      <c r="BN49" s="239"/>
      <c r="BO49" s="239"/>
      <c r="BP49" s="239"/>
      <c r="BQ49" s="239"/>
      <c r="BR49" s="239"/>
      <c r="BS49" s="239"/>
      <c r="BT49" s="239"/>
      <c r="BU49" s="239"/>
      <c r="BV49" s="239"/>
      <c r="BW49" s="239"/>
      <c r="BX49" s="239"/>
      <c r="BY49" s="239"/>
      <c r="BZ49" s="239"/>
      <c r="CA49" s="239"/>
      <c r="CB49" s="239"/>
      <c r="CC49" s="239"/>
      <c r="CD49" s="239"/>
      <c r="CE49" s="239"/>
      <c r="CF49" s="239"/>
      <c r="CG49" s="239"/>
      <c r="CH49" s="239"/>
      <c r="CI49" s="239"/>
      <c r="CJ49" s="239"/>
      <c r="CK49" s="239"/>
      <c r="CL49" s="239"/>
      <c r="CM49" s="239"/>
      <c r="CN49" s="239"/>
      <c r="CO49" s="239"/>
      <c r="CP49" s="239"/>
      <c r="CQ49" s="239"/>
      <c r="CR49" s="239"/>
      <c r="CS49" s="239"/>
      <c r="CT49" s="239"/>
      <c r="CU49" s="239"/>
      <c r="CV49" s="239"/>
      <c r="CW49" s="239"/>
      <c r="CX49" s="239"/>
      <c r="CY49" s="239"/>
      <c r="CZ49" s="239"/>
      <c r="DA49" s="239"/>
      <c r="DB49" s="239"/>
      <c r="DC49" s="239"/>
      <c r="DD49" s="239"/>
      <c r="DE49" s="239"/>
      <c r="DF49" s="239"/>
      <c r="DG49" s="239"/>
      <c r="DH49" s="239"/>
      <c r="DI49" s="239"/>
      <c r="DJ49" s="239"/>
      <c r="DK49" s="239"/>
      <c r="DL49" s="239"/>
      <c r="DM49" s="239"/>
      <c r="DN49" s="239"/>
      <c r="DO49" s="239"/>
    </row>
    <row r="50" spans="2:119" s="65" customFormat="1" ht="44.25" customHeight="1" x14ac:dyDescent="0.2">
      <c r="C50" s="25"/>
      <c r="D50" s="25"/>
      <c r="E50" s="64"/>
      <c r="F50" s="26"/>
      <c r="G50" s="403" t="s">
        <v>67</v>
      </c>
      <c r="H50" s="404"/>
      <c r="I50" s="404"/>
      <c r="J50" s="404"/>
      <c r="K50" s="404"/>
      <c r="L50" s="404"/>
      <c r="M50" s="405"/>
      <c r="N50" s="60"/>
      <c r="O50" s="416" t="s">
        <v>68</v>
      </c>
      <c r="P50" s="417"/>
      <c r="Q50" s="417"/>
      <c r="R50" s="417"/>
      <c r="S50" s="417"/>
      <c r="T50" s="417"/>
      <c r="U50" s="418"/>
      <c r="V50" s="61"/>
      <c r="W50" s="410" t="s">
        <v>69</v>
      </c>
      <c r="X50" s="411"/>
      <c r="Y50" s="412"/>
      <c r="AD50" s="61"/>
      <c r="AE50" s="416" t="s">
        <v>70</v>
      </c>
      <c r="AF50" s="417"/>
      <c r="AG50" s="417"/>
      <c r="AH50" s="417"/>
      <c r="AI50" s="417"/>
      <c r="AJ50" s="417"/>
      <c r="AK50" s="418"/>
      <c r="AM50" s="239"/>
      <c r="AN50" s="239"/>
      <c r="AO50" s="239"/>
      <c r="AP50" s="239"/>
      <c r="AQ50" s="239"/>
      <c r="AR50" s="239"/>
      <c r="AS50" s="239"/>
      <c r="AT50" s="239"/>
      <c r="AU50" s="239"/>
      <c r="AV50" s="239"/>
      <c r="AW50" s="239"/>
      <c r="AX50" s="239"/>
      <c r="AY50" s="239"/>
      <c r="AZ50" s="239"/>
      <c r="BA50" s="239"/>
      <c r="BB50" s="239"/>
      <c r="BC50" s="239"/>
      <c r="BD50" s="239"/>
      <c r="BE50" s="239"/>
      <c r="BF50" s="239"/>
      <c r="BG50" s="239"/>
      <c r="BH50" s="239"/>
      <c r="BI50" s="239"/>
      <c r="BJ50" s="239"/>
      <c r="BK50" s="239"/>
      <c r="BL50" s="239"/>
      <c r="BM50" s="430" t="s">
        <v>213</v>
      </c>
      <c r="BN50" s="431"/>
      <c r="BO50" s="431"/>
      <c r="BP50" s="431"/>
      <c r="BQ50" s="432"/>
      <c r="BR50" s="239"/>
      <c r="BS50" s="239"/>
      <c r="BT50" s="239"/>
      <c r="BU50" s="239"/>
      <c r="BV50" s="239"/>
      <c r="BW50" s="239"/>
      <c r="BX50" s="239"/>
      <c r="BY50" s="239"/>
      <c r="BZ50" s="239"/>
      <c r="CA50" s="239"/>
      <c r="CB50" s="239"/>
      <c r="CC50" s="239"/>
      <c r="CD50" s="239"/>
      <c r="CE50" s="239"/>
      <c r="CF50" s="239"/>
      <c r="CG50" s="239"/>
      <c r="CH50" s="239"/>
      <c r="CI50" s="239"/>
      <c r="CJ50" s="239"/>
      <c r="CK50" s="239"/>
      <c r="CL50" s="239"/>
      <c r="CM50" s="239"/>
      <c r="CN50" s="239"/>
      <c r="CO50" s="239"/>
      <c r="CP50" s="239"/>
      <c r="CQ50" s="239"/>
      <c r="CR50" s="239"/>
      <c r="CS50" s="239"/>
      <c r="CT50" s="239"/>
      <c r="CU50" s="239"/>
      <c r="CV50" s="239"/>
      <c r="CW50" s="239"/>
      <c r="CX50" s="239"/>
      <c r="CY50" s="239"/>
      <c r="CZ50" s="239"/>
      <c r="DA50" s="239"/>
      <c r="DB50" s="239"/>
      <c r="DC50" s="239"/>
      <c r="DD50" s="239"/>
      <c r="DE50" s="239"/>
      <c r="DF50" s="239"/>
      <c r="DG50" s="239"/>
      <c r="DH50" s="239"/>
      <c r="DI50" s="239"/>
      <c r="DJ50" s="239"/>
      <c r="DK50" s="239"/>
      <c r="DL50" s="239"/>
      <c r="DM50" s="239"/>
      <c r="DN50" s="239"/>
      <c r="DO50" s="239"/>
    </row>
    <row r="51" spans="2:119" s="15" customFormat="1" ht="37.5" customHeight="1" x14ac:dyDescent="0.2">
      <c r="C51" s="30"/>
      <c r="D51" s="30"/>
      <c r="E51" s="63"/>
      <c r="F51" s="31"/>
      <c r="G51" s="76">
        <v>1</v>
      </c>
      <c r="H51" s="77">
        <v>1</v>
      </c>
      <c r="I51" s="78">
        <f>+I8*(G51+H51)</f>
        <v>34</v>
      </c>
      <c r="J51" s="79"/>
      <c r="K51" s="79">
        <v>1</v>
      </c>
      <c r="L51" s="77">
        <v>1</v>
      </c>
      <c r="M51" s="80">
        <f>+M8*(K51+L51)</f>
        <v>34</v>
      </c>
      <c r="N51" s="60"/>
      <c r="O51" s="99">
        <v>1</v>
      </c>
      <c r="P51" s="100">
        <v>1</v>
      </c>
      <c r="Q51" s="79">
        <f>+M$8*(O51+P51)</f>
        <v>34</v>
      </c>
      <c r="R51" s="101"/>
      <c r="S51" s="78">
        <v>1</v>
      </c>
      <c r="T51" s="100">
        <v>1</v>
      </c>
      <c r="U51" s="90">
        <f>+Q$8*(S51+T51)</f>
        <v>34</v>
      </c>
      <c r="V51" s="61"/>
      <c r="W51" s="96">
        <v>1</v>
      </c>
      <c r="X51" s="97">
        <v>1</v>
      </c>
      <c r="Y51" s="98">
        <f>+Y$8*(W51+X51)</f>
        <v>34</v>
      </c>
      <c r="AD51" s="61"/>
      <c r="AE51" s="76">
        <v>2</v>
      </c>
      <c r="AF51" s="77">
        <v>2</v>
      </c>
      <c r="AG51" s="79">
        <f>+$AK$8*(AE51+AF51)</f>
        <v>68</v>
      </c>
      <c r="AH51" s="101"/>
      <c r="AI51" s="79">
        <v>2</v>
      </c>
      <c r="AJ51" s="77">
        <v>2</v>
      </c>
      <c r="AK51" s="90">
        <f>+$AK$8*(AI51+AJ51)</f>
        <v>68</v>
      </c>
      <c r="AM51" s="239"/>
      <c r="AN51" s="239"/>
      <c r="AO51" s="239"/>
      <c r="AP51" s="239"/>
      <c r="AQ51" s="239"/>
      <c r="AR51" s="239"/>
      <c r="AS51" s="239"/>
      <c r="AT51" s="239"/>
      <c r="AU51" s="239"/>
      <c r="AV51" s="239"/>
      <c r="AW51" s="239"/>
      <c r="AX51" s="239"/>
      <c r="AY51" s="239"/>
      <c r="AZ51" s="239"/>
      <c r="BA51" s="239"/>
      <c r="BB51" s="239"/>
      <c r="BC51" s="239"/>
      <c r="BD51" s="239"/>
      <c r="BE51" s="239"/>
      <c r="BF51" s="239"/>
      <c r="BG51" s="239"/>
      <c r="BH51" s="239"/>
      <c r="BI51" s="239"/>
      <c r="BJ51" s="239"/>
      <c r="BK51" s="239"/>
      <c r="BL51" s="239"/>
      <c r="BM51" s="256">
        <v>8</v>
      </c>
      <c r="BN51" s="257">
        <v>0</v>
      </c>
      <c r="BO51" s="257"/>
      <c r="BP51" s="257"/>
      <c r="BQ51" s="258">
        <v>8</v>
      </c>
      <c r="BR51" s="239"/>
      <c r="BS51" s="239"/>
      <c r="BT51" s="239"/>
      <c r="BU51" s="239"/>
      <c r="BV51" s="239"/>
      <c r="BW51" s="239"/>
      <c r="BX51" s="239"/>
      <c r="BY51" s="239"/>
      <c r="BZ51" s="239"/>
      <c r="CA51" s="239"/>
      <c r="CB51" s="239"/>
      <c r="CC51" s="239"/>
      <c r="CD51" s="239"/>
      <c r="CE51" s="239"/>
      <c r="CF51" s="239"/>
      <c r="CG51" s="239"/>
      <c r="CH51" s="239"/>
      <c r="CI51" s="239"/>
      <c r="CJ51" s="239"/>
      <c r="CK51" s="239"/>
      <c r="CL51" s="239"/>
      <c r="CM51" s="239"/>
      <c r="CN51" s="239"/>
      <c r="CO51" s="239"/>
      <c r="CP51" s="239"/>
      <c r="CQ51" s="239"/>
      <c r="CR51" s="239"/>
      <c r="CS51" s="239"/>
      <c r="CT51" s="239"/>
      <c r="CU51" s="239"/>
      <c r="CV51" s="239"/>
      <c r="CW51" s="239"/>
      <c r="CX51" s="239"/>
      <c r="CY51" s="239"/>
      <c r="CZ51" s="239"/>
      <c r="DA51" s="239"/>
      <c r="DB51" s="239"/>
      <c r="DC51" s="239"/>
      <c r="DD51" s="239"/>
      <c r="DE51" s="239"/>
      <c r="DF51" s="239"/>
      <c r="DG51" s="239"/>
      <c r="DH51" s="239"/>
      <c r="DI51" s="239"/>
      <c r="DJ51" s="239"/>
      <c r="DK51" s="239"/>
      <c r="DL51" s="239"/>
      <c r="DM51" s="239"/>
      <c r="DN51" s="239"/>
      <c r="DO51" s="239"/>
    </row>
    <row r="52" spans="2:119" s="15" customFormat="1" ht="15" customHeight="1" thickBot="1" x14ac:dyDescent="0.3">
      <c r="C52" s="19"/>
      <c r="D52" s="19"/>
      <c r="E52" s="19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102"/>
      <c r="Q52" s="20"/>
      <c r="R52" s="20"/>
      <c r="S52" s="20"/>
      <c r="T52" s="102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19"/>
      <c r="AF52" s="19"/>
      <c r="AG52" s="103"/>
      <c r="AH52" s="20"/>
      <c r="AI52" s="20"/>
      <c r="AJ52" s="20"/>
      <c r="AK52" s="20"/>
    </row>
    <row r="53" spans="2:119" s="106" customFormat="1" ht="52.5" customHeight="1" thickBot="1" x14ac:dyDescent="0.3">
      <c r="B53" s="104" t="s">
        <v>71</v>
      </c>
      <c r="C53" s="423"/>
      <c r="D53" s="424"/>
      <c r="E53" s="425"/>
      <c r="F53" s="22"/>
      <c r="G53" s="419" t="s">
        <v>72</v>
      </c>
      <c r="H53" s="420"/>
      <c r="I53" s="422"/>
      <c r="J53" s="17"/>
      <c r="K53" s="419" t="s">
        <v>72</v>
      </c>
      <c r="L53" s="420"/>
      <c r="M53" s="422"/>
      <c r="N53" s="17"/>
      <c r="O53" s="419" t="s">
        <v>73</v>
      </c>
      <c r="P53" s="420"/>
      <c r="Q53" s="422"/>
      <c r="R53" s="17"/>
      <c r="S53" s="419" t="s">
        <v>74</v>
      </c>
      <c r="T53" s="420"/>
      <c r="U53" s="422"/>
      <c r="V53" s="17"/>
      <c r="W53" s="419" t="s">
        <v>75</v>
      </c>
      <c r="X53" s="420"/>
      <c r="Y53" s="422"/>
      <c r="Z53" s="17"/>
      <c r="AA53" s="419" t="s">
        <v>76</v>
      </c>
      <c r="AB53" s="420"/>
      <c r="AC53" s="421"/>
      <c r="AD53" s="17"/>
      <c r="AE53" s="419" t="s">
        <v>77</v>
      </c>
      <c r="AF53" s="420"/>
      <c r="AG53" s="422"/>
      <c r="AH53" s="17"/>
      <c r="AI53" s="419" t="s">
        <v>74</v>
      </c>
      <c r="AJ53" s="420"/>
      <c r="AK53" s="422"/>
      <c r="AL53" s="105" t="s">
        <v>78</v>
      </c>
    </row>
    <row r="54" spans="2:119" s="66" customFormat="1" ht="30.75" customHeight="1" x14ac:dyDescent="0.25">
      <c r="B54" s="107" t="s">
        <v>79</v>
      </c>
      <c r="C54" s="108"/>
      <c r="D54" s="109"/>
      <c r="E54" s="110"/>
      <c r="F54" s="30"/>
      <c r="G54" s="111">
        <f>G24+G27+G30</f>
        <v>6</v>
      </c>
      <c r="H54" s="111">
        <f>H24+H27+H30</f>
        <v>6</v>
      </c>
      <c r="I54" s="112">
        <f>I24+I27+I30</f>
        <v>204</v>
      </c>
      <c r="J54" s="31"/>
      <c r="K54" s="111">
        <f>K24+K27+K30</f>
        <v>6</v>
      </c>
      <c r="L54" s="111">
        <f>L24+L27+L30</f>
        <v>6</v>
      </c>
      <c r="M54" s="112">
        <f>M24+M27+M30</f>
        <v>204</v>
      </c>
      <c r="N54" s="31"/>
      <c r="O54" s="113">
        <f>O24+O27+O30</f>
        <v>3</v>
      </c>
      <c r="P54" s="113">
        <f>P24+P27+P30</f>
        <v>3</v>
      </c>
      <c r="Q54" s="113">
        <f>Q24+Q27+Q30</f>
        <v>102</v>
      </c>
      <c r="R54" s="31"/>
      <c r="S54" s="113">
        <f>S24+S27+S30+S33</f>
        <v>3</v>
      </c>
      <c r="T54" s="113">
        <f>T24+T27+T30+T33</f>
        <v>3</v>
      </c>
      <c r="U54" s="113">
        <f>U24+U27+U30+U33</f>
        <v>102</v>
      </c>
      <c r="V54" s="31"/>
      <c r="W54" s="113">
        <f>W27+W30+W33</f>
        <v>4</v>
      </c>
      <c r="X54" s="113">
        <f>X27+X30+X33</f>
        <v>4</v>
      </c>
      <c r="Y54" s="112">
        <f>Y27+Y30+Y33</f>
        <v>136</v>
      </c>
      <c r="Z54" s="31"/>
      <c r="AA54" s="113">
        <f>AA27+AA30+AA33+AA24</f>
        <v>6</v>
      </c>
      <c r="AB54" s="113">
        <f>AB27+AB30+AB33+AB24</f>
        <v>4</v>
      </c>
      <c r="AC54" s="112">
        <f>AC27+AC30+AC33+AC24</f>
        <v>170</v>
      </c>
      <c r="AD54" s="112"/>
      <c r="AE54" s="113">
        <f>AE30+AE33</f>
        <v>2</v>
      </c>
      <c r="AF54" s="113">
        <f>AF30+AF33</f>
        <v>2</v>
      </c>
      <c r="AG54" s="112">
        <f>AG30+AG33</f>
        <v>68</v>
      </c>
      <c r="AH54" s="63"/>
      <c r="AI54" s="113">
        <f>AI33</f>
        <v>1</v>
      </c>
      <c r="AJ54" s="113">
        <f>AJ33</f>
        <v>1</v>
      </c>
      <c r="AK54" s="112">
        <f>AK33</f>
        <v>34</v>
      </c>
      <c r="AL54" s="114">
        <f>+E54+I54+M54+Q54+U54+Y54+AC54+AG54+AK54</f>
        <v>1020</v>
      </c>
    </row>
    <row r="55" spans="2:119" s="66" customFormat="1" ht="30.75" customHeight="1" x14ac:dyDescent="0.25">
      <c r="B55" s="115" t="s">
        <v>80</v>
      </c>
      <c r="C55" s="108"/>
      <c r="D55" s="109"/>
      <c r="E55" s="110"/>
      <c r="F55" s="30"/>
      <c r="G55" s="116">
        <f>G36+G39</f>
        <v>4</v>
      </c>
      <c r="H55" s="116">
        <f>H36+H39</f>
        <v>4</v>
      </c>
      <c r="I55" s="112">
        <f>I36+I39</f>
        <v>136</v>
      </c>
      <c r="J55" s="31"/>
      <c r="K55" s="116">
        <f>K36+K39</f>
        <v>5</v>
      </c>
      <c r="L55" s="116">
        <f>L36+L39</f>
        <v>5</v>
      </c>
      <c r="M55" s="112">
        <f>M36+M39</f>
        <v>170</v>
      </c>
      <c r="N55" s="31"/>
      <c r="O55" s="117">
        <f>O36+O39+O42</f>
        <v>6</v>
      </c>
      <c r="P55" s="117">
        <f>P36+P39+P42</f>
        <v>4</v>
      </c>
      <c r="Q55" s="117">
        <f>Q36+Q39+Q42</f>
        <v>170</v>
      </c>
      <c r="R55" s="31"/>
      <c r="S55" s="117">
        <f>S36+S39</f>
        <v>5</v>
      </c>
      <c r="T55" s="117">
        <f>T36+T39</f>
        <v>3</v>
      </c>
      <c r="U55" s="117">
        <f>U36+U39+U42</f>
        <v>170</v>
      </c>
      <c r="V55" s="31"/>
      <c r="W55" s="117"/>
      <c r="X55" s="117"/>
      <c r="Y55" s="112"/>
      <c r="Z55" s="31"/>
      <c r="AA55" s="117"/>
      <c r="AB55" s="117"/>
      <c r="AC55" s="112"/>
      <c r="AD55" s="110"/>
      <c r="AE55" s="117"/>
      <c r="AF55" s="117"/>
      <c r="AG55" s="112"/>
      <c r="AH55" s="63"/>
      <c r="AI55" s="117"/>
      <c r="AJ55" s="117"/>
      <c r="AK55" s="112"/>
      <c r="AL55" s="118">
        <f>+E55+I55+M55+Q55+U55+Y55+AC55+AG55+AK55</f>
        <v>646</v>
      </c>
    </row>
    <row r="56" spans="2:119" s="66" customFormat="1" ht="30.75" customHeight="1" x14ac:dyDescent="0.25">
      <c r="B56" s="119" t="s">
        <v>81</v>
      </c>
      <c r="C56" s="108"/>
      <c r="D56" s="109"/>
      <c r="E56" s="110"/>
      <c r="F56" s="30"/>
      <c r="G56" s="116">
        <f>G48+G51</f>
        <v>2</v>
      </c>
      <c r="H56" s="116">
        <f>H48+H51</f>
        <v>2</v>
      </c>
      <c r="I56" s="112">
        <f>I48+I51</f>
        <v>68</v>
      </c>
      <c r="J56" s="31"/>
      <c r="K56" s="116">
        <f>K48+K51</f>
        <v>2</v>
      </c>
      <c r="L56" s="116">
        <f>L48+L51</f>
        <v>2</v>
      </c>
      <c r="M56" s="112">
        <f>M48+M51</f>
        <v>68</v>
      </c>
      <c r="N56" s="31"/>
      <c r="O56" s="117">
        <f>O48+O51+O45</f>
        <v>6</v>
      </c>
      <c r="P56" s="117">
        <f>P48+P51+P45</f>
        <v>4</v>
      </c>
      <c r="Q56" s="117">
        <f>Q48+Q51</f>
        <v>102</v>
      </c>
      <c r="R56" s="31"/>
      <c r="S56" s="117">
        <f>S48+S51+S45+S42</f>
        <v>7</v>
      </c>
      <c r="T56" s="117">
        <f>T48+T51+T45+T42</f>
        <v>5</v>
      </c>
      <c r="U56" s="117">
        <f>U48+U51</f>
        <v>102</v>
      </c>
      <c r="V56" s="31"/>
      <c r="W56" s="117">
        <f>W45+W48+W51+W36+W39+W42</f>
        <v>8</v>
      </c>
      <c r="X56" s="117">
        <f>X45+X48+X51+X36+X39+X42</f>
        <v>8</v>
      </c>
      <c r="Y56" s="112">
        <f>Y45+Y48+Y51</f>
        <v>102</v>
      </c>
      <c r="Z56" s="31"/>
      <c r="AA56" s="117">
        <f>AA45+AA48+AA51+AA36+AA39+AA42</f>
        <v>7</v>
      </c>
      <c r="AB56" s="117">
        <f>AB45+AB48+AB51+AB36+AB39+AB42</f>
        <v>7</v>
      </c>
      <c r="AC56" s="112">
        <f>AC45+AC48+AC51</f>
        <v>68</v>
      </c>
      <c r="AD56" s="110"/>
      <c r="AE56" s="117" t="e">
        <f>AE39+AE48+AE51+AE36+AE42+#REF!</f>
        <v>#REF!</v>
      </c>
      <c r="AF56" s="117" t="e">
        <f>AF39+AF48+AF51+AF36+AF42+#REF!</f>
        <v>#REF!</v>
      </c>
      <c r="AG56" s="112">
        <f>AG39+AG48+AG51</f>
        <v>136</v>
      </c>
      <c r="AH56" s="63"/>
      <c r="AI56" s="117" t="e">
        <f>AI39+AI48+AI51+AI36+#REF!+AI42</f>
        <v>#REF!</v>
      </c>
      <c r="AJ56" s="117" t="e">
        <f>AJ39+AJ48+AJ51+AJ36+#REF!+AJ42</f>
        <v>#REF!</v>
      </c>
      <c r="AK56" s="112">
        <f>AK39+AK48+AK51</f>
        <v>136</v>
      </c>
      <c r="AL56" s="118">
        <f>+E56+I56+M56+Q56+U56+Y56+AC56+AG56+AK56</f>
        <v>782</v>
      </c>
    </row>
    <row r="57" spans="2:119" s="66" customFormat="1" ht="30.75" customHeight="1" x14ac:dyDescent="0.25">
      <c r="B57" s="120" t="s">
        <v>82</v>
      </c>
      <c r="C57" s="108"/>
      <c r="D57" s="121"/>
      <c r="E57" s="122"/>
      <c r="F57" s="30"/>
      <c r="G57" s="123"/>
      <c r="H57" s="123"/>
      <c r="I57" s="112"/>
      <c r="J57" s="31"/>
      <c r="K57" s="123"/>
      <c r="L57" s="123"/>
      <c r="M57" s="112"/>
      <c r="N57" s="31"/>
      <c r="O57" s="124"/>
      <c r="P57" s="124"/>
      <c r="Q57" s="112"/>
      <c r="R57" s="31"/>
      <c r="S57" s="124"/>
      <c r="T57" s="124"/>
      <c r="U57" s="112"/>
      <c r="V57" s="31"/>
      <c r="W57" s="124"/>
      <c r="X57" s="124"/>
      <c r="Y57" s="112"/>
      <c r="Z57" s="31"/>
      <c r="AA57" s="124">
        <f>AA21</f>
        <v>1</v>
      </c>
      <c r="AB57" s="124">
        <f>AB21</f>
        <v>1</v>
      </c>
      <c r="AC57" s="112">
        <f>AC21</f>
        <v>34</v>
      </c>
      <c r="AD57" s="122"/>
      <c r="AE57" s="124">
        <f>AE21</f>
        <v>2</v>
      </c>
      <c r="AF57" s="124">
        <f>AF21</f>
        <v>2</v>
      </c>
      <c r="AG57" s="112">
        <f>AG21</f>
        <v>68</v>
      </c>
      <c r="AH57" s="63"/>
      <c r="AI57" s="124">
        <f>AI21</f>
        <v>2</v>
      </c>
      <c r="AJ57" s="124">
        <f>AJ21</f>
        <v>2</v>
      </c>
      <c r="AK57" s="112">
        <f>AK21</f>
        <v>68</v>
      </c>
      <c r="AL57" s="118"/>
    </row>
    <row r="58" spans="2:119" s="66" customFormat="1" ht="30.75" customHeight="1" x14ac:dyDescent="0.25">
      <c r="B58" s="125" t="s">
        <v>83</v>
      </c>
      <c r="C58" s="108"/>
      <c r="D58" s="121"/>
      <c r="E58" s="122"/>
      <c r="F58" s="30"/>
      <c r="G58" s="123">
        <f>G14+G17</f>
        <v>0</v>
      </c>
      <c r="H58" s="123">
        <f>H14+H17</f>
        <v>8</v>
      </c>
      <c r="I58" s="112">
        <f>I14+I17</f>
        <v>136</v>
      </c>
      <c r="J58" s="31"/>
      <c r="K58" s="123">
        <f>K14+K17</f>
        <v>0</v>
      </c>
      <c r="L58" s="123">
        <f>L14+L17</f>
        <v>8</v>
      </c>
      <c r="M58" s="112">
        <f>M14+M17</f>
        <v>136</v>
      </c>
      <c r="N58" s="31"/>
      <c r="O58" s="124">
        <f>O14+O17</f>
        <v>0</v>
      </c>
      <c r="P58" s="124">
        <f>P14+P17</f>
        <v>8</v>
      </c>
      <c r="Q58" s="112">
        <f>Q14+Q17</f>
        <v>136</v>
      </c>
      <c r="R58" s="31"/>
      <c r="S58" s="124">
        <f>S14+S17</f>
        <v>0</v>
      </c>
      <c r="T58" s="124">
        <f>T14+T17</f>
        <v>8</v>
      </c>
      <c r="U58" s="112">
        <f>U14+U17</f>
        <v>136</v>
      </c>
      <c r="V58" s="31"/>
      <c r="W58" s="124">
        <f>W14+W17</f>
        <v>0</v>
      </c>
      <c r="X58" s="124">
        <f>X14+X17</f>
        <v>8</v>
      </c>
      <c r="Y58" s="112">
        <f>Y14+Y17</f>
        <v>136</v>
      </c>
      <c r="Z58" s="31"/>
      <c r="AA58" s="124">
        <f>AA14+AA17</f>
        <v>0</v>
      </c>
      <c r="AB58" s="124">
        <f>AB14+AB17</f>
        <v>8</v>
      </c>
      <c r="AC58" s="112">
        <f>AC14+AC17</f>
        <v>136</v>
      </c>
      <c r="AD58" s="122"/>
      <c r="AE58" s="124">
        <f>AE14+AE17</f>
        <v>0</v>
      </c>
      <c r="AF58" s="124">
        <f>AF14+AF17</f>
        <v>8</v>
      </c>
      <c r="AG58" s="112">
        <f>AG14+AG17</f>
        <v>136</v>
      </c>
      <c r="AH58" s="63"/>
      <c r="AI58" s="124">
        <f>AI14+AI17</f>
        <v>0</v>
      </c>
      <c r="AJ58" s="124">
        <f>AJ14+AJ17</f>
        <v>8</v>
      </c>
      <c r="AK58" s="112">
        <f>AK14+AK17</f>
        <v>136</v>
      </c>
      <c r="AL58" s="118">
        <f>+E58+I58+M58+Q58+U58+Y58+AC58+AG58+AK58</f>
        <v>1088</v>
      </c>
    </row>
    <row r="59" spans="2:119" s="66" customFormat="1" ht="30.75" customHeight="1" thickBot="1" x14ac:dyDescent="0.3">
      <c r="B59" s="126" t="s">
        <v>78</v>
      </c>
      <c r="C59" s="127"/>
      <c r="D59" s="128"/>
      <c r="E59" s="129"/>
      <c r="F59" s="30"/>
      <c r="G59" s="130">
        <f>SUM(G54:G58)</f>
        <v>12</v>
      </c>
      <c r="H59" s="130">
        <f>SUM(H54:H58)</f>
        <v>20</v>
      </c>
      <c r="I59" s="129">
        <f>SUM(I54:I58)</f>
        <v>544</v>
      </c>
      <c r="J59" s="31"/>
      <c r="K59" s="130">
        <f>SUM(K54:K58)</f>
        <v>13</v>
      </c>
      <c r="L59" s="130">
        <f>SUM(L54:L58)</f>
        <v>21</v>
      </c>
      <c r="M59" s="129">
        <f>SUM(M54:M58)</f>
        <v>578</v>
      </c>
      <c r="N59" s="31"/>
      <c r="O59" s="130">
        <f>SUM(O54:O58)</f>
        <v>15</v>
      </c>
      <c r="P59" s="130">
        <f>SUM(P54:P58)</f>
        <v>19</v>
      </c>
      <c r="Q59" s="112">
        <f>SUM(Q54:Q58)</f>
        <v>510</v>
      </c>
      <c r="R59" s="31"/>
      <c r="S59" s="130">
        <f>SUM(S54:S58)</f>
        <v>15</v>
      </c>
      <c r="T59" s="130">
        <f>SUM(T54:T58)</f>
        <v>19</v>
      </c>
      <c r="U59" s="112">
        <f>SUM(U54:U58)</f>
        <v>510</v>
      </c>
      <c r="V59" s="31"/>
      <c r="W59" s="131">
        <f>SUM(W54:W58)</f>
        <v>12</v>
      </c>
      <c r="X59" s="131">
        <f>SUM(X54:X58)</f>
        <v>20</v>
      </c>
      <c r="Y59" s="112">
        <f>SUM(Y54:Y58)</f>
        <v>374</v>
      </c>
      <c r="Z59" s="31"/>
      <c r="AA59" s="131">
        <f>SUM(AA54:AA58)</f>
        <v>14</v>
      </c>
      <c r="AB59" s="131">
        <f>SUM(AB54:AB58)</f>
        <v>20</v>
      </c>
      <c r="AC59" s="112">
        <f>SUM(AC54:AC58)</f>
        <v>408</v>
      </c>
      <c r="AD59" s="129"/>
      <c r="AE59" s="131" t="e">
        <f>SUM(AE54:AE58)</f>
        <v>#REF!</v>
      </c>
      <c r="AF59" s="131" t="e">
        <f>SUM(AF54:AF58)</f>
        <v>#REF!</v>
      </c>
      <c r="AG59" s="112">
        <f>SUM(AG54:AG58)</f>
        <v>408</v>
      </c>
      <c r="AH59" s="63"/>
      <c r="AI59" s="131" t="e">
        <f>SUM(AI54:AI58)</f>
        <v>#REF!</v>
      </c>
      <c r="AJ59" s="131" t="e">
        <f>SUM(AJ54:AJ58)</f>
        <v>#REF!</v>
      </c>
      <c r="AK59" s="112">
        <f>SUM(AK54:AK58)</f>
        <v>374</v>
      </c>
      <c r="AL59" s="132">
        <f>+SUM(AL54:AL58)</f>
        <v>3536</v>
      </c>
    </row>
    <row r="60" spans="2:119" s="136" customFormat="1" ht="111.75" customHeight="1" thickBot="1" x14ac:dyDescent="0.3">
      <c r="B60" s="133"/>
      <c r="C60" s="133"/>
      <c r="D60" s="133"/>
      <c r="E60" s="133"/>
      <c r="F60" s="133"/>
      <c r="G60" s="133"/>
      <c r="H60" s="134">
        <f>SUM(G59:H59)-4</f>
        <v>28</v>
      </c>
      <c r="I60" s="134"/>
      <c r="J60" s="134">
        <f t="shared" ref="J60:AJ60" si="0">SUM(I59:J59)-4</f>
        <v>540</v>
      </c>
      <c r="K60" s="134">
        <f t="shared" si="0"/>
        <v>9</v>
      </c>
      <c r="L60" s="134">
        <f t="shared" si="0"/>
        <v>30</v>
      </c>
      <c r="M60" s="134"/>
      <c r="N60" s="134">
        <f t="shared" si="0"/>
        <v>574</v>
      </c>
      <c r="O60" s="134"/>
      <c r="P60" s="134">
        <f t="shared" si="0"/>
        <v>30</v>
      </c>
      <c r="Q60" s="134"/>
      <c r="R60" s="134">
        <f t="shared" si="0"/>
        <v>506</v>
      </c>
      <c r="S60" s="134">
        <f t="shared" si="0"/>
        <v>11</v>
      </c>
      <c r="T60" s="134">
        <f t="shared" si="0"/>
        <v>30</v>
      </c>
      <c r="U60" s="134"/>
      <c r="V60" s="134">
        <f t="shared" si="0"/>
        <v>506</v>
      </c>
      <c r="W60" s="134">
        <f t="shared" si="0"/>
        <v>8</v>
      </c>
      <c r="X60" s="134">
        <f t="shared" si="0"/>
        <v>28</v>
      </c>
      <c r="Y60" s="134"/>
      <c r="Z60" s="134">
        <f t="shared" si="0"/>
        <v>370</v>
      </c>
      <c r="AA60" s="134">
        <f t="shared" si="0"/>
        <v>10</v>
      </c>
      <c r="AB60" s="134">
        <f t="shared" si="0"/>
        <v>30</v>
      </c>
      <c r="AC60" s="134"/>
      <c r="AD60" s="134">
        <f t="shared" si="0"/>
        <v>404</v>
      </c>
      <c r="AE60" s="134" t="e">
        <f t="shared" si="0"/>
        <v>#REF!</v>
      </c>
      <c r="AF60" s="134" t="e">
        <f t="shared" si="0"/>
        <v>#REF!</v>
      </c>
      <c r="AG60" s="134"/>
      <c r="AH60" s="134">
        <f t="shared" si="0"/>
        <v>404</v>
      </c>
      <c r="AI60" s="134"/>
      <c r="AJ60" s="134" t="e">
        <f t="shared" si="0"/>
        <v>#REF!</v>
      </c>
      <c r="AK60" s="134"/>
      <c r="AL60" s="135"/>
    </row>
    <row r="61" spans="2:119" s="136" customFormat="1" ht="32.25" customHeight="1" x14ac:dyDescent="0.25">
      <c r="I61" s="137"/>
      <c r="P61" s="138"/>
      <c r="Q61" s="137"/>
      <c r="T61" s="138"/>
      <c r="U61" s="137"/>
      <c r="AC61" s="137"/>
      <c r="AF61" s="139"/>
      <c r="AG61" s="140"/>
      <c r="AH61" s="139"/>
      <c r="AI61" s="139"/>
      <c r="AJ61" s="139"/>
    </row>
    <row r="62" spans="2:119" s="136" customFormat="1" ht="111.75" customHeight="1" x14ac:dyDescent="0.25">
      <c r="I62" s="137"/>
      <c r="P62" s="138"/>
      <c r="Q62" s="137"/>
      <c r="T62" s="138"/>
      <c r="U62" s="137"/>
      <c r="AC62" s="137"/>
      <c r="AG62" s="137"/>
    </row>
    <row r="63" spans="2:119" ht="111.75" customHeight="1" x14ac:dyDescent="0.25"/>
  </sheetData>
  <mergeCells count="290">
    <mergeCell ref="CZ42:DA42"/>
    <mergeCell ref="DF42:DG42"/>
    <mergeCell ref="DL42:DM42"/>
    <mergeCell ref="AO44:AS44"/>
    <mergeCell ref="BM44:BQ44"/>
    <mergeCell ref="BY44:CC44"/>
    <mergeCell ref="AO47:AS47"/>
    <mergeCell ref="BM47:BQ47"/>
    <mergeCell ref="BM50:BQ50"/>
    <mergeCell ref="CH40:CI40"/>
    <mergeCell ref="CN40:CO40"/>
    <mergeCell ref="CT40:CU40"/>
    <mergeCell ref="CZ40:DA40"/>
    <mergeCell ref="DF40:DG40"/>
    <mergeCell ref="DL40:DM40"/>
    <mergeCell ref="AX41:AY41"/>
    <mergeCell ref="BD41:BE41"/>
    <mergeCell ref="BJ41:BK41"/>
    <mergeCell ref="BP41:BQ41"/>
    <mergeCell ref="BV41:BW41"/>
    <mergeCell ref="CB41:CC41"/>
    <mergeCell ref="CH41:CI41"/>
    <mergeCell ref="CN41:CO41"/>
    <mergeCell ref="CT41:CU41"/>
    <mergeCell ref="CZ41:DA41"/>
    <mergeCell ref="DF41:DG41"/>
    <mergeCell ref="DL41:DM41"/>
    <mergeCell ref="CT38:CU38"/>
    <mergeCell ref="CZ38:DA38"/>
    <mergeCell ref="DF38:DG38"/>
    <mergeCell ref="DL38:DM38"/>
    <mergeCell ref="AR39:AS39"/>
    <mergeCell ref="AX39:AY39"/>
    <mergeCell ref="BD39:BE39"/>
    <mergeCell ref="BJ39:BK39"/>
    <mergeCell ref="BP39:BQ39"/>
    <mergeCell ref="BV39:BW39"/>
    <mergeCell ref="CB39:CC39"/>
    <mergeCell ref="CH39:CI39"/>
    <mergeCell ref="CN39:CO39"/>
    <mergeCell ref="CT39:CU39"/>
    <mergeCell ref="CZ39:DA39"/>
    <mergeCell ref="DF39:DG39"/>
    <mergeCell ref="DL39:DM39"/>
    <mergeCell ref="AR38:AS38"/>
    <mergeCell ref="AX38:AY38"/>
    <mergeCell ref="BD38:BE38"/>
    <mergeCell ref="BJ38:BK38"/>
    <mergeCell ref="BP38:BQ38"/>
    <mergeCell ref="BV38:BW38"/>
    <mergeCell ref="CB38:CC38"/>
    <mergeCell ref="CH38:CI38"/>
    <mergeCell ref="CN38:CO38"/>
    <mergeCell ref="BY25:CC25"/>
    <mergeCell ref="DI25:DM25"/>
    <mergeCell ref="AU28:BQ28"/>
    <mergeCell ref="BS28:BW28"/>
    <mergeCell ref="DI28:DM28"/>
    <mergeCell ref="AU29:BQ29"/>
    <mergeCell ref="DI31:DM31"/>
    <mergeCell ref="DI34:DM34"/>
    <mergeCell ref="BP37:BQ37"/>
    <mergeCell ref="BS37:BU37"/>
    <mergeCell ref="BV37:BW37"/>
    <mergeCell ref="BY37:CA37"/>
    <mergeCell ref="CB37:CC37"/>
    <mergeCell ref="CE37:CG37"/>
    <mergeCell ref="CH37:CI37"/>
    <mergeCell ref="CQ37:CS37"/>
    <mergeCell ref="CT37:CU37"/>
    <mergeCell ref="CW37:CY37"/>
    <mergeCell ref="CZ37:DA37"/>
    <mergeCell ref="DC37:DE37"/>
    <mergeCell ref="DF37:DG37"/>
    <mergeCell ref="DI37:DK37"/>
    <mergeCell ref="AO37:AQ37"/>
    <mergeCell ref="AR37:AS37"/>
    <mergeCell ref="AU37:AW37"/>
    <mergeCell ref="AX37:AY37"/>
    <mergeCell ref="BA37:BC37"/>
    <mergeCell ref="BD37:BE37"/>
    <mergeCell ref="BG37:BI37"/>
    <mergeCell ref="BJ37:BK37"/>
    <mergeCell ref="BM37:BO37"/>
    <mergeCell ref="CQ14:CU14"/>
    <mergeCell ref="CW14:DA14"/>
    <mergeCell ref="DC14:DG14"/>
    <mergeCell ref="AU16:AY16"/>
    <mergeCell ref="BA16:BE16"/>
    <mergeCell ref="BG16:BK16"/>
    <mergeCell ref="BM16:BQ16"/>
    <mergeCell ref="BY16:CC16"/>
    <mergeCell ref="CE16:CI16"/>
    <mergeCell ref="CK16:CO16"/>
    <mergeCell ref="CQ16:CU16"/>
    <mergeCell ref="CW16:DA16"/>
    <mergeCell ref="DC16:DG16"/>
    <mergeCell ref="CW12:DA12"/>
    <mergeCell ref="DC12:DG12"/>
    <mergeCell ref="AO13:AS13"/>
    <mergeCell ref="AU13:AY13"/>
    <mergeCell ref="BA13:BE13"/>
    <mergeCell ref="BG13:BK13"/>
    <mergeCell ref="BM13:BQ13"/>
    <mergeCell ref="BS13:BW13"/>
    <mergeCell ref="BY13:CC13"/>
    <mergeCell ref="CE13:CI13"/>
    <mergeCell ref="CK13:CO13"/>
    <mergeCell ref="CQ13:CU13"/>
    <mergeCell ref="CW13:DA13"/>
    <mergeCell ref="DC13:DG13"/>
    <mergeCell ref="BA12:BE12"/>
    <mergeCell ref="BG12:BK12"/>
    <mergeCell ref="BM12:BQ12"/>
    <mergeCell ref="BS12:BW12"/>
    <mergeCell ref="BY12:CC12"/>
    <mergeCell ref="CE12:CI12"/>
    <mergeCell ref="CK12:CO12"/>
    <mergeCell ref="CQ12:CU12"/>
    <mergeCell ref="AO2:DM2"/>
    <mergeCell ref="AO4:DM4"/>
    <mergeCell ref="AO6:DG6"/>
    <mergeCell ref="DI6:DM6"/>
    <mergeCell ref="AO8:BW8"/>
    <mergeCell ref="BY8:CU8"/>
    <mergeCell ref="CW8:DG8"/>
    <mergeCell ref="DI8:DM8"/>
    <mergeCell ref="AO9:BV9"/>
    <mergeCell ref="BY9:CT9"/>
    <mergeCell ref="CW9:DF9"/>
    <mergeCell ref="DI9:DL9"/>
    <mergeCell ref="AO10:BV10"/>
    <mergeCell ref="BY10:CT10"/>
    <mergeCell ref="CW10:DF10"/>
    <mergeCell ref="DI10:DL10"/>
    <mergeCell ref="AO12:AS12"/>
    <mergeCell ref="AU12:AY12"/>
    <mergeCell ref="AX42:AY42"/>
    <mergeCell ref="BD42:BE42"/>
    <mergeCell ref="BJ42:BK42"/>
    <mergeCell ref="BP42:BQ42"/>
    <mergeCell ref="BV42:BW42"/>
    <mergeCell ref="CB42:CC42"/>
    <mergeCell ref="CH42:CI42"/>
    <mergeCell ref="CN42:CO42"/>
    <mergeCell ref="CT42:CU42"/>
    <mergeCell ref="AR40:AS40"/>
    <mergeCell ref="AX40:AY40"/>
    <mergeCell ref="BD40:BE40"/>
    <mergeCell ref="BJ40:BK40"/>
    <mergeCell ref="BP40:BQ40"/>
    <mergeCell ref="BV40:BW40"/>
    <mergeCell ref="CB40:CC40"/>
    <mergeCell ref="CK37:CM37"/>
    <mergeCell ref="CN37:CO37"/>
    <mergeCell ref="DL37:DM37"/>
    <mergeCell ref="DI16:DM16"/>
    <mergeCell ref="AU19:AY19"/>
    <mergeCell ref="BM19:BQ19"/>
    <mergeCell ref="BY19:CC19"/>
    <mergeCell ref="CK19:CO19"/>
    <mergeCell ref="DI19:DM19"/>
    <mergeCell ref="BY22:CC22"/>
    <mergeCell ref="CK22:CO22"/>
    <mergeCell ref="DI22:DM22"/>
    <mergeCell ref="AO14:AS14"/>
    <mergeCell ref="AU14:AY14"/>
    <mergeCell ref="BA14:BE14"/>
    <mergeCell ref="BG14:BK14"/>
    <mergeCell ref="BM14:BQ14"/>
    <mergeCell ref="BS14:BW14"/>
    <mergeCell ref="BY14:CC14"/>
    <mergeCell ref="CE14:CI14"/>
    <mergeCell ref="CK14:CO14"/>
    <mergeCell ref="AA53:AC53"/>
    <mergeCell ref="AE53:AG53"/>
    <mergeCell ref="AI53:AK53"/>
    <mergeCell ref="C53:E53"/>
    <mergeCell ref="G53:I53"/>
    <mergeCell ref="K53:M53"/>
    <mergeCell ref="O53:Q53"/>
    <mergeCell ref="S53:U53"/>
    <mergeCell ref="W53:Y53"/>
    <mergeCell ref="C47:E47"/>
    <mergeCell ref="G47:M47"/>
    <mergeCell ref="O47:U47"/>
    <mergeCell ref="W47:AC47"/>
    <mergeCell ref="AE47:AK47"/>
    <mergeCell ref="G50:M50"/>
    <mergeCell ref="O50:U50"/>
    <mergeCell ref="W50:Y50"/>
    <mergeCell ref="AE50:AK50"/>
    <mergeCell ref="G41:M41"/>
    <mergeCell ref="O41:U41"/>
    <mergeCell ref="W41:AC41"/>
    <mergeCell ref="AE41:AG41"/>
    <mergeCell ref="AI41:AK41"/>
    <mergeCell ref="O44:U44"/>
    <mergeCell ref="W44:Y44"/>
    <mergeCell ref="AA44:AC44"/>
    <mergeCell ref="G38:I38"/>
    <mergeCell ref="K38:M38"/>
    <mergeCell ref="O38:U38"/>
    <mergeCell ref="W38:AC38"/>
    <mergeCell ref="S32:U32"/>
    <mergeCell ref="W32:AC32"/>
    <mergeCell ref="AE32:AK32"/>
    <mergeCell ref="G35:M35"/>
    <mergeCell ref="O35:U35"/>
    <mergeCell ref="W35:AC35"/>
    <mergeCell ref="AE35:AG35"/>
    <mergeCell ref="AI35:AK35"/>
    <mergeCell ref="G26:M26"/>
    <mergeCell ref="O26:Q26"/>
    <mergeCell ref="W26:Y26"/>
    <mergeCell ref="AA26:AC26"/>
    <mergeCell ref="G29:I29"/>
    <mergeCell ref="K29:M29"/>
    <mergeCell ref="O29:U29"/>
    <mergeCell ref="W29:AC29"/>
    <mergeCell ref="AE29:AG29"/>
    <mergeCell ref="AE16:AG16"/>
    <mergeCell ref="AI16:AK16"/>
    <mergeCell ref="AA20:AC20"/>
    <mergeCell ref="G23:M23"/>
    <mergeCell ref="O23:U23"/>
    <mergeCell ref="AA23:AC23"/>
    <mergeCell ref="G13:M13"/>
    <mergeCell ref="O13:U13"/>
    <mergeCell ref="W13:AC13"/>
    <mergeCell ref="AE13:AK13"/>
    <mergeCell ref="G16:I16"/>
    <mergeCell ref="K16:M16"/>
    <mergeCell ref="O16:Q16"/>
    <mergeCell ref="S16:U16"/>
    <mergeCell ref="W16:Y16"/>
    <mergeCell ref="AA16:AC16"/>
    <mergeCell ref="G11:H11"/>
    <mergeCell ref="K11:L11"/>
    <mergeCell ref="O11:P11"/>
    <mergeCell ref="S11:T11"/>
    <mergeCell ref="W11:X11"/>
    <mergeCell ref="AA11:AB11"/>
    <mergeCell ref="AE11:AF11"/>
    <mergeCell ref="AI11:AJ11"/>
    <mergeCell ref="G10:H10"/>
    <mergeCell ref="K10:L10"/>
    <mergeCell ref="O10:P10"/>
    <mergeCell ref="S10:T10"/>
    <mergeCell ref="W10:X10"/>
    <mergeCell ref="AA10:AB10"/>
    <mergeCell ref="G9:H9"/>
    <mergeCell ref="K9:L9"/>
    <mergeCell ref="O9:P9"/>
    <mergeCell ref="S9:T9"/>
    <mergeCell ref="W9:X9"/>
    <mergeCell ref="AA9:AB9"/>
    <mergeCell ref="AE9:AF9"/>
    <mergeCell ref="AI9:AJ9"/>
    <mergeCell ref="AE10:AF10"/>
    <mergeCell ref="AI10:AJ10"/>
    <mergeCell ref="C8:D8"/>
    <mergeCell ref="G8:H8"/>
    <mergeCell ref="K8:L8"/>
    <mergeCell ref="O8:P8"/>
    <mergeCell ref="S8:T8"/>
    <mergeCell ref="W8:X8"/>
    <mergeCell ref="AA8:AB8"/>
    <mergeCell ref="AE8:AF8"/>
    <mergeCell ref="AI8:AJ8"/>
    <mergeCell ref="C7:E7"/>
    <mergeCell ref="G7:I7"/>
    <mergeCell ref="K7:M7"/>
    <mergeCell ref="O7:Q7"/>
    <mergeCell ref="S7:U7"/>
    <mergeCell ref="W7:Y7"/>
    <mergeCell ref="AA7:AC7"/>
    <mergeCell ref="AE7:AG7"/>
    <mergeCell ref="AI7:AK7"/>
    <mergeCell ref="C2:K2"/>
    <mergeCell ref="L2:Q2"/>
    <mergeCell ref="R2:AL2"/>
    <mergeCell ref="H3:L3"/>
    <mergeCell ref="P3:S3"/>
    <mergeCell ref="X3:AB3"/>
    <mergeCell ref="AF3:AL3"/>
    <mergeCell ref="C6:M6"/>
    <mergeCell ref="O6:U6"/>
    <mergeCell ref="W6:AC6"/>
    <mergeCell ref="AE6:AK6"/>
  </mergeCells>
  <pageMargins left="0.7" right="0.7" top="0.75" bottom="0.75" header="0.3" footer="0.3"/>
  <pageSetup scale="1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L62"/>
  <sheetViews>
    <sheetView showGridLines="0" tabSelected="1" zoomScale="20" zoomScaleNormal="20" zoomScaleSheetLayoutView="40" workbookViewId="0">
      <selection activeCell="BR10" sqref="BR10"/>
    </sheetView>
  </sheetViews>
  <sheetFormatPr baseColWidth="10" defaultColWidth="11.42578125" defaultRowHeight="14.25" x14ac:dyDescent="0.2"/>
  <cols>
    <col min="1" max="1" width="17.85546875" style="274" customWidth="1"/>
    <col min="2" max="2" width="0.85546875" style="274" customWidth="1"/>
    <col min="3" max="3" width="6.42578125" style="274" customWidth="1"/>
    <col min="4" max="4" width="27.140625" style="274" customWidth="1"/>
    <col min="5" max="5" width="8.42578125" style="274" customWidth="1"/>
    <col min="6" max="6" width="2.85546875" style="274" customWidth="1"/>
    <col min="7" max="7" width="9" style="274" customWidth="1"/>
    <col min="8" max="8" width="40.28515625" style="274" customWidth="1"/>
    <col min="9" max="9" width="13.140625" style="275" customWidth="1"/>
    <col min="10" max="10" width="2.85546875" style="274" customWidth="1"/>
    <col min="11" max="11" width="7.7109375" style="274" customWidth="1"/>
    <col min="12" max="12" width="43.42578125" style="274" customWidth="1"/>
    <col min="13" max="13" width="12.7109375" style="274" customWidth="1"/>
    <col min="14" max="14" width="2.85546875" style="274" customWidth="1"/>
    <col min="15" max="15" width="12.28515625" style="274" customWidth="1"/>
    <col min="16" max="16" width="39.42578125" style="276" customWidth="1"/>
    <col min="17" max="17" width="15.7109375" style="275" customWidth="1"/>
    <col min="18" max="18" width="2.85546875" style="274" customWidth="1"/>
    <col min="19" max="19" width="9.42578125" style="274" customWidth="1"/>
    <col min="20" max="20" width="44.7109375" style="276" customWidth="1"/>
    <col min="21" max="21" width="16.140625" style="275" customWidth="1"/>
    <col min="22" max="22" width="2.85546875" style="274" customWidth="1"/>
    <col min="23" max="23" width="9" style="274" customWidth="1"/>
    <col min="24" max="24" width="41.85546875" style="274" customWidth="1"/>
    <col min="25" max="25" width="12.140625" style="274" customWidth="1"/>
    <col min="26" max="26" width="2.85546875" style="274" customWidth="1"/>
    <col min="27" max="27" width="9.42578125" style="274" customWidth="1"/>
    <col min="28" max="28" width="44.7109375" style="274" customWidth="1"/>
    <col min="29" max="29" width="12.7109375" style="275" customWidth="1"/>
    <col min="30" max="30" width="2.85546875" style="274" customWidth="1"/>
    <col min="31" max="31" width="9.42578125" style="274" customWidth="1"/>
    <col min="32" max="32" width="44.7109375" style="274" customWidth="1"/>
    <col min="33" max="33" width="15.140625" style="275" customWidth="1"/>
    <col min="34" max="34" width="2.85546875" style="274" customWidth="1"/>
    <col min="35" max="35" width="13.28515625" style="274" customWidth="1"/>
    <col min="36" max="36" width="41" style="274" customWidth="1"/>
    <col min="37" max="37" width="16.7109375" style="274" customWidth="1"/>
    <col min="38" max="38" width="0.28515625" style="274" customWidth="1"/>
    <col min="39" max="39" width="17.7109375" style="277" customWidth="1"/>
    <col min="40" max="40" width="16.5703125" style="277" customWidth="1"/>
    <col min="41" max="41" width="31.85546875" style="277" customWidth="1"/>
    <col min="42" max="43" width="11.42578125" style="277"/>
    <col min="44" max="44" width="41.7109375" style="277" customWidth="1"/>
    <col min="45" max="45" width="11.42578125" style="277"/>
    <col min="46" max="46" width="36.85546875" style="277" customWidth="1"/>
    <col min="47" max="47" width="29" style="277" customWidth="1"/>
    <col min="48" max="48" width="12.140625" style="277" customWidth="1"/>
    <col min="49" max="49" width="28.42578125" style="277" bestFit="1" customWidth="1"/>
    <col min="50" max="50" width="13" style="277" customWidth="1"/>
    <col min="51" max="51" width="37.5703125" style="277" customWidth="1"/>
    <col min="52" max="52" width="29" style="277" customWidth="1"/>
    <col min="53" max="53" width="9.5703125" style="277" customWidth="1"/>
    <col min="54" max="54" width="0.7109375" style="277" customWidth="1"/>
    <col min="55" max="55" width="13.5703125" style="277" customWidth="1"/>
    <col min="56" max="56" width="12.42578125" style="277" customWidth="1"/>
    <col min="57" max="57" width="35.7109375" style="277" customWidth="1"/>
    <col min="58" max="58" width="20.28515625" style="277" customWidth="1"/>
    <col min="59" max="59" width="37.28515625" style="277" customWidth="1"/>
    <col min="60" max="60" width="11.42578125" style="277"/>
    <col min="61" max="61" width="41.42578125" style="277" customWidth="1"/>
    <col min="62" max="62" width="7.140625" style="277" customWidth="1"/>
    <col min="63" max="63" width="10" style="277" hidden="1" customWidth="1"/>
    <col min="64" max="64" width="7.42578125" style="277" hidden="1" customWidth="1"/>
    <col min="65" max="65" width="2.42578125" style="277" customWidth="1"/>
    <col min="66" max="66" width="14.28515625" style="277" customWidth="1"/>
    <col min="67" max="67" width="35" style="277" customWidth="1"/>
    <col min="68" max="68" width="38.140625" style="277" customWidth="1"/>
    <col min="69" max="69" width="30" style="277" customWidth="1"/>
    <col min="70" max="70" width="39.28515625" style="277" customWidth="1"/>
    <col min="71" max="71" width="1.85546875" style="277" customWidth="1"/>
    <col min="72" max="72" width="19.5703125" style="277" customWidth="1"/>
    <col min="73" max="73" width="11.42578125" style="277" customWidth="1"/>
    <col min="74" max="74" width="2.140625" style="277" customWidth="1"/>
    <col min="75" max="116" width="11.42578125" style="277"/>
    <col min="117" max="16384" width="11.42578125" style="274"/>
  </cols>
  <sheetData>
    <row r="1" spans="3:116" ht="20.25" customHeight="1" x14ac:dyDescent="0.2">
      <c r="DL1" s="274"/>
    </row>
    <row r="2" spans="3:116" s="4" customFormat="1" ht="75.75" customHeight="1" x14ac:dyDescent="0.5">
      <c r="C2" s="375" t="s">
        <v>0</v>
      </c>
      <c r="D2" s="376"/>
      <c r="E2" s="376"/>
      <c r="F2" s="376"/>
      <c r="G2" s="376"/>
      <c r="H2" s="376"/>
      <c r="I2" s="376"/>
      <c r="J2" s="376"/>
      <c r="K2" s="377"/>
      <c r="L2" s="375" t="s">
        <v>1</v>
      </c>
      <c r="M2" s="376"/>
      <c r="N2" s="376"/>
      <c r="O2" s="376"/>
      <c r="P2" s="376"/>
      <c r="Q2" s="377"/>
      <c r="R2" s="375" t="s">
        <v>2</v>
      </c>
      <c r="S2" s="376"/>
      <c r="T2" s="376"/>
      <c r="U2" s="376"/>
      <c r="V2" s="376"/>
      <c r="W2" s="376"/>
      <c r="X2" s="376"/>
      <c r="Y2" s="376"/>
      <c r="Z2" s="376"/>
      <c r="AA2" s="376"/>
      <c r="AB2" s="376"/>
      <c r="AC2" s="376"/>
      <c r="AD2" s="376"/>
      <c r="AE2" s="376"/>
      <c r="AF2" s="376"/>
      <c r="AG2" s="376"/>
      <c r="AH2" s="376"/>
      <c r="AI2" s="376"/>
      <c r="AJ2" s="376"/>
      <c r="AK2" s="376"/>
      <c r="AL2" s="377"/>
      <c r="AM2" s="277"/>
      <c r="AN2" s="481" t="s">
        <v>267</v>
      </c>
      <c r="AO2" s="482"/>
      <c r="AP2" s="482"/>
      <c r="AQ2" s="482"/>
      <c r="AR2" s="482"/>
      <c r="AS2" s="482"/>
      <c r="AT2" s="482"/>
      <c r="AU2" s="482"/>
      <c r="AV2" s="482"/>
      <c r="AW2" s="482"/>
      <c r="AX2" s="482"/>
      <c r="AY2" s="482"/>
      <c r="AZ2" s="482"/>
      <c r="BA2" s="482"/>
      <c r="BB2" s="482"/>
      <c r="BC2" s="482"/>
      <c r="BD2" s="482"/>
      <c r="BE2" s="482"/>
      <c r="BF2" s="334"/>
      <c r="BG2" s="462" t="s">
        <v>268</v>
      </c>
      <c r="BH2" s="463"/>
      <c r="BI2" s="463"/>
      <c r="BJ2" s="463"/>
      <c r="BK2" s="463"/>
      <c r="BL2" s="463"/>
      <c r="BM2" s="463"/>
      <c r="BN2" s="463"/>
      <c r="BO2" s="463"/>
      <c r="BP2" s="463"/>
      <c r="BQ2" s="463"/>
      <c r="BR2" s="463"/>
      <c r="BS2" s="463"/>
      <c r="BT2" s="464"/>
      <c r="BU2" s="277"/>
      <c r="BV2" s="277"/>
      <c r="BW2" s="277"/>
      <c r="BX2" s="277"/>
      <c r="BY2" s="277"/>
      <c r="BZ2" s="277"/>
      <c r="CA2" s="277"/>
      <c r="CB2" s="277"/>
      <c r="CC2" s="277"/>
      <c r="CD2" s="277"/>
      <c r="CE2" s="277"/>
      <c r="CF2" s="277"/>
      <c r="CG2" s="277"/>
      <c r="CH2" s="277"/>
      <c r="CI2" s="277"/>
      <c r="CJ2" s="277"/>
      <c r="CK2" s="277"/>
      <c r="CL2" s="277"/>
      <c r="CM2" s="277"/>
      <c r="CN2" s="277"/>
      <c r="CO2" s="277"/>
      <c r="CP2" s="277"/>
      <c r="CQ2" s="277"/>
      <c r="CR2" s="277"/>
      <c r="CS2" s="277"/>
      <c r="CT2" s="277"/>
      <c r="CU2" s="277"/>
      <c r="CV2" s="277"/>
      <c r="CW2" s="277"/>
      <c r="CX2" s="277"/>
      <c r="CY2" s="277"/>
      <c r="CZ2" s="277"/>
      <c r="DA2" s="277"/>
      <c r="DB2" s="277"/>
      <c r="DC2" s="277"/>
      <c r="DD2" s="277"/>
      <c r="DE2" s="277"/>
      <c r="DF2" s="277"/>
      <c r="DG2" s="277"/>
      <c r="DH2" s="277"/>
      <c r="DI2" s="277"/>
      <c r="DJ2" s="277"/>
    </row>
    <row r="3" spans="3:116" s="5" customFormat="1" ht="34.5" customHeight="1" x14ac:dyDescent="0.2">
      <c r="C3" s="6"/>
      <c r="D3" s="6"/>
      <c r="E3" s="6"/>
      <c r="F3" s="6"/>
      <c r="G3" s="6"/>
      <c r="H3" s="378">
        <v>2026</v>
      </c>
      <c r="I3" s="378"/>
      <c r="J3" s="378"/>
      <c r="K3" s="378"/>
      <c r="L3" s="378"/>
      <c r="M3" s="7"/>
      <c r="N3" s="7"/>
      <c r="O3" s="7"/>
      <c r="P3" s="379">
        <v>2027</v>
      </c>
      <c r="Q3" s="379"/>
      <c r="R3" s="379"/>
      <c r="S3" s="379"/>
      <c r="T3" s="7"/>
      <c r="U3" s="7"/>
      <c r="V3" s="7"/>
      <c r="W3" s="7"/>
      <c r="X3" s="378">
        <v>2028</v>
      </c>
      <c r="Y3" s="378"/>
      <c r="Z3" s="378"/>
      <c r="AA3" s="378"/>
      <c r="AB3" s="378"/>
      <c r="AC3" s="7"/>
      <c r="AD3" s="7"/>
      <c r="AE3" s="7"/>
      <c r="AF3" s="378">
        <v>2029</v>
      </c>
      <c r="AG3" s="378"/>
      <c r="AH3" s="378"/>
      <c r="AI3" s="378"/>
      <c r="AJ3" s="378"/>
      <c r="AK3" s="378"/>
      <c r="AL3" s="378"/>
      <c r="AM3" s="277"/>
      <c r="AN3" s="277"/>
      <c r="AO3" s="277"/>
      <c r="AP3" s="277"/>
      <c r="AQ3" s="277"/>
      <c r="AR3" s="277"/>
      <c r="AS3" s="277"/>
      <c r="AT3" s="277"/>
      <c r="AU3" s="277"/>
      <c r="AV3" s="277"/>
      <c r="AW3" s="277"/>
      <c r="AX3" s="277"/>
      <c r="AY3" s="277"/>
      <c r="AZ3" s="277"/>
      <c r="BA3" s="277"/>
      <c r="BB3" s="277"/>
      <c r="BC3" s="277"/>
      <c r="BD3" s="277"/>
      <c r="BE3" s="277"/>
      <c r="BF3" s="277"/>
      <c r="BG3" s="277"/>
      <c r="BH3" s="277"/>
      <c r="BI3" s="277"/>
      <c r="BJ3" s="277"/>
      <c r="BK3" s="277"/>
      <c r="BL3" s="277"/>
      <c r="BM3" s="277"/>
      <c r="BN3" s="277"/>
      <c r="BO3" s="277"/>
      <c r="BP3" s="277"/>
      <c r="BQ3" s="277"/>
      <c r="BR3" s="277"/>
      <c r="BS3" s="277"/>
      <c r="BT3" s="277"/>
      <c r="BU3" s="277"/>
      <c r="BV3" s="277"/>
      <c r="BW3" s="277"/>
      <c r="BX3" s="277"/>
      <c r="BY3" s="277"/>
      <c r="BZ3" s="277"/>
      <c r="CA3" s="277"/>
      <c r="CB3" s="277"/>
      <c r="CC3" s="277"/>
      <c r="CD3" s="277"/>
      <c r="CE3" s="277"/>
      <c r="CF3" s="277"/>
      <c r="CG3" s="277"/>
      <c r="CH3" s="277"/>
      <c r="CI3" s="277"/>
      <c r="CJ3" s="277"/>
      <c r="CK3" s="277"/>
      <c r="CL3" s="277"/>
      <c r="CM3" s="277"/>
      <c r="CN3" s="277"/>
      <c r="CO3" s="277"/>
      <c r="CP3" s="277"/>
      <c r="CQ3" s="277"/>
      <c r="CR3" s="277"/>
      <c r="CS3" s="277"/>
      <c r="CT3" s="277"/>
      <c r="CU3" s="277"/>
      <c r="CV3" s="277"/>
      <c r="CW3" s="277"/>
      <c r="CX3" s="277"/>
      <c r="CY3" s="277"/>
      <c r="CZ3" s="277"/>
      <c r="DA3" s="277"/>
      <c r="DB3" s="277"/>
      <c r="DC3" s="277"/>
      <c r="DD3" s="277"/>
      <c r="DE3" s="277"/>
      <c r="DF3" s="277"/>
      <c r="DG3" s="277"/>
      <c r="DH3" s="277"/>
      <c r="DI3" s="277"/>
      <c r="DJ3" s="277"/>
    </row>
    <row r="4" spans="3:116" s="8" customFormat="1" ht="9.75" customHeight="1" thickBot="1" x14ac:dyDescent="0.25">
      <c r="C4" s="9"/>
      <c r="D4" s="9"/>
      <c r="E4" s="9"/>
      <c r="F4" s="10"/>
      <c r="G4" s="10"/>
      <c r="H4" s="10"/>
      <c r="I4" s="10"/>
      <c r="J4" s="10"/>
      <c r="K4" s="10"/>
      <c r="L4" s="10"/>
      <c r="M4" s="10"/>
      <c r="N4" s="10"/>
      <c r="O4" s="10"/>
      <c r="P4" s="11"/>
      <c r="Q4" s="10"/>
      <c r="R4" s="10"/>
      <c r="S4" s="10"/>
      <c r="T4" s="11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9"/>
      <c r="AM4" s="277"/>
      <c r="AN4" s="277"/>
      <c r="AO4" s="277"/>
      <c r="AP4" s="277"/>
      <c r="AQ4" s="277"/>
      <c r="AR4" s="277"/>
      <c r="AS4" s="277"/>
      <c r="AT4" s="277"/>
      <c r="AU4" s="277"/>
      <c r="AV4" s="277"/>
      <c r="AW4" s="277"/>
      <c r="AX4" s="277"/>
      <c r="AY4" s="277"/>
      <c r="AZ4" s="277"/>
      <c r="BA4" s="277"/>
      <c r="BB4" s="277"/>
      <c r="BC4" s="277"/>
      <c r="BD4" s="277"/>
      <c r="BE4" s="277"/>
      <c r="BF4" s="277"/>
      <c r="BG4" s="277"/>
      <c r="BH4" s="277"/>
      <c r="BI4" s="277"/>
      <c r="BJ4" s="277"/>
      <c r="BK4" s="277"/>
      <c r="BL4" s="277"/>
      <c r="BM4" s="277"/>
      <c r="BN4" s="277"/>
      <c r="BO4" s="277"/>
      <c r="BP4" s="277"/>
      <c r="BQ4" s="277"/>
      <c r="BR4" s="277"/>
      <c r="BS4" s="277"/>
      <c r="BT4" s="277"/>
      <c r="BU4" s="277"/>
      <c r="BV4" s="277"/>
      <c r="BW4" s="277"/>
      <c r="BX4" s="277"/>
      <c r="BY4" s="277"/>
      <c r="BZ4" s="277"/>
      <c r="CA4" s="277"/>
      <c r="CB4" s="277"/>
      <c r="CC4" s="277"/>
      <c r="CD4" s="277"/>
      <c r="CE4" s="277"/>
      <c r="CF4" s="277"/>
      <c r="CG4" s="277"/>
      <c r="CH4" s="277"/>
      <c r="CI4" s="277"/>
      <c r="CJ4" s="277"/>
      <c r="CK4" s="277"/>
      <c r="CL4" s="277"/>
      <c r="CM4" s="277"/>
      <c r="CN4" s="277"/>
      <c r="CO4" s="277"/>
      <c r="CP4" s="277"/>
      <c r="CQ4" s="277"/>
      <c r="CR4" s="277"/>
      <c r="CS4" s="277"/>
      <c r="CT4" s="277"/>
      <c r="CU4" s="277"/>
      <c r="CV4" s="277"/>
      <c r="CW4" s="277"/>
      <c r="CX4" s="277"/>
      <c r="CY4" s="277"/>
      <c r="CZ4" s="277"/>
      <c r="DA4" s="277"/>
      <c r="DB4" s="277"/>
      <c r="DC4" s="277"/>
      <c r="DD4" s="277"/>
      <c r="DE4" s="277"/>
      <c r="DF4" s="277"/>
      <c r="DG4" s="277"/>
      <c r="DH4" s="277"/>
      <c r="DI4" s="277"/>
      <c r="DJ4" s="277"/>
    </row>
    <row r="5" spans="3:116" s="8" customFormat="1" ht="9.75" customHeight="1" x14ac:dyDescent="0.2">
      <c r="F5" s="12"/>
      <c r="G5" s="12"/>
      <c r="H5" s="12"/>
      <c r="I5" s="12"/>
      <c r="J5" s="12"/>
      <c r="K5" s="12"/>
      <c r="L5" s="12"/>
      <c r="M5" s="12"/>
      <c r="N5" s="12"/>
      <c r="O5" s="12"/>
      <c r="P5" s="13"/>
      <c r="Q5" s="12"/>
      <c r="R5" s="12"/>
      <c r="S5" s="12"/>
      <c r="T5" s="13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M5" s="289"/>
      <c r="AN5" s="289"/>
      <c r="AO5" s="289"/>
      <c r="AP5" s="289"/>
      <c r="AQ5" s="289"/>
      <c r="AR5" s="277"/>
      <c r="AS5" s="277"/>
      <c r="AT5" s="277"/>
      <c r="AU5" s="277"/>
      <c r="AV5" s="277"/>
      <c r="AW5" s="277"/>
      <c r="AX5" s="277"/>
      <c r="AY5" s="277"/>
      <c r="AZ5" s="277"/>
      <c r="BA5" s="277"/>
      <c r="BB5" s="277"/>
      <c r="BC5" s="277"/>
      <c r="BD5" s="277"/>
      <c r="BE5" s="277"/>
      <c r="BF5" s="277"/>
      <c r="BG5" s="277"/>
      <c r="BH5" s="277"/>
      <c r="BI5" s="277"/>
      <c r="BJ5" s="277"/>
      <c r="BK5" s="277"/>
      <c r="BL5" s="277"/>
      <c r="BM5" s="277"/>
      <c r="BN5" s="277"/>
      <c r="BO5" s="277"/>
      <c r="BP5" s="277"/>
      <c r="BQ5" s="277"/>
      <c r="BR5" s="277"/>
      <c r="BS5" s="277"/>
      <c r="BT5" s="277"/>
      <c r="BU5" s="277"/>
      <c r="BV5" s="277"/>
      <c r="BW5" s="277"/>
      <c r="BX5" s="277"/>
      <c r="BY5" s="277"/>
      <c r="BZ5" s="277"/>
      <c r="CA5" s="277"/>
      <c r="CB5" s="277"/>
      <c r="CC5" s="277"/>
      <c r="CD5" s="277"/>
      <c r="CE5" s="277"/>
      <c r="CF5" s="277"/>
      <c r="CG5" s="277"/>
      <c r="CH5" s="277"/>
      <c r="CI5" s="277"/>
      <c r="CJ5" s="277"/>
      <c r="CK5" s="277"/>
      <c r="CL5" s="277"/>
      <c r="CM5" s="277"/>
      <c r="CN5" s="277"/>
      <c r="CO5" s="277"/>
      <c r="CP5" s="277"/>
      <c r="CQ5" s="277"/>
      <c r="CR5" s="277"/>
      <c r="CS5" s="277"/>
      <c r="CT5" s="277"/>
      <c r="CU5" s="277"/>
      <c r="CV5" s="277"/>
      <c r="CW5" s="277"/>
      <c r="CX5" s="277"/>
      <c r="CY5" s="277"/>
      <c r="CZ5" s="277"/>
      <c r="DA5" s="277"/>
      <c r="DB5" s="277"/>
      <c r="DC5" s="277"/>
      <c r="DD5" s="277"/>
      <c r="DE5" s="277"/>
      <c r="DF5" s="277"/>
      <c r="DG5" s="277"/>
      <c r="DH5" s="277"/>
      <c r="DI5" s="277"/>
      <c r="DJ5" s="277"/>
    </row>
    <row r="6" spans="3:116" s="8" customFormat="1" ht="30" customHeight="1" x14ac:dyDescent="0.25">
      <c r="C6" s="380" t="s">
        <v>3</v>
      </c>
      <c r="D6" s="381"/>
      <c r="E6" s="381"/>
      <c r="F6" s="381"/>
      <c r="G6" s="381"/>
      <c r="H6" s="381"/>
      <c r="I6" s="381"/>
      <c r="J6" s="381"/>
      <c r="K6" s="381"/>
      <c r="L6" s="381"/>
      <c r="M6" s="382"/>
      <c r="N6" s="14"/>
      <c r="O6" s="380" t="s">
        <v>4</v>
      </c>
      <c r="P6" s="381"/>
      <c r="Q6" s="381"/>
      <c r="R6" s="381"/>
      <c r="S6" s="381"/>
      <c r="T6" s="381"/>
      <c r="U6" s="382"/>
      <c r="V6" s="12"/>
      <c r="W6" s="380" t="s">
        <v>5</v>
      </c>
      <c r="X6" s="381"/>
      <c r="Y6" s="381"/>
      <c r="Z6" s="381"/>
      <c r="AA6" s="381"/>
      <c r="AB6" s="381"/>
      <c r="AC6" s="382"/>
      <c r="AD6" s="12"/>
      <c r="AE6" s="380" t="s">
        <v>6</v>
      </c>
      <c r="AF6" s="381"/>
      <c r="AG6" s="381"/>
      <c r="AH6" s="381"/>
      <c r="AI6" s="381"/>
      <c r="AJ6" s="381"/>
      <c r="AK6" s="382"/>
      <c r="AM6" s="290"/>
      <c r="AN6" s="290"/>
      <c r="AO6" s="290"/>
      <c r="AP6" s="290"/>
      <c r="AQ6" s="290"/>
      <c r="AR6" s="189"/>
      <c r="AS6"/>
      <c r="AT6"/>
      <c r="AU6"/>
      <c r="AV6"/>
      <c r="AW6"/>
      <c r="AX6"/>
      <c r="AY6"/>
      <c r="AZ6"/>
      <c r="BA6"/>
      <c r="BB6"/>
      <c r="BC6"/>
      <c r="BD6"/>
      <c r="BE6" s="277"/>
      <c r="BF6" s="277"/>
      <c r="BG6" s="277"/>
      <c r="BH6" s="277"/>
      <c r="BI6" s="277"/>
      <c r="BJ6" s="277"/>
      <c r="BK6" s="289"/>
      <c r="BL6" s="289"/>
      <c r="BM6" s="289"/>
      <c r="BN6" s="289"/>
      <c r="BO6" s="289"/>
      <c r="BP6" s="289"/>
      <c r="BQ6" s="277"/>
      <c r="BR6" s="277"/>
      <c r="BS6" s="277"/>
      <c r="BT6" s="277"/>
      <c r="BU6" s="277"/>
      <c r="BV6" s="277"/>
      <c r="BW6" s="277"/>
      <c r="BX6" s="277"/>
      <c r="BY6" s="277"/>
      <c r="BZ6" s="277"/>
      <c r="CA6" s="277"/>
      <c r="CB6" s="277"/>
      <c r="CC6" s="277"/>
      <c r="CD6" s="277"/>
      <c r="CE6" s="277"/>
      <c r="CF6" s="277"/>
      <c r="CG6" s="277"/>
      <c r="CH6" s="277"/>
      <c r="CI6" s="277"/>
      <c r="CJ6" s="277"/>
      <c r="CK6" s="277"/>
      <c r="CL6" s="277"/>
      <c r="CM6" s="277"/>
      <c r="CN6" s="277"/>
      <c r="CO6" s="277"/>
      <c r="CP6" s="277"/>
      <c r="CQ6" s="277"/>
      <c r="CR6" s="277"/>
      <c r="CS6" s="277"/>
      <c r="CT6" s="277"/>
      <c r="CU6" s="277"/>
      <c r="CV6" s="277"/>
      <c r="CW6" s="277"/>
      <c r="CX6" s="277"/>
      <c r="CY6" s="277"/>
      <c r="CZ6" s="277"/>
      <c r="DA6" s="277"/>
      <c r="DB6" s="277"/>
      <c r="DC6" s="277"/>
      <c r="DD6" s="277"/>
      <c r="DE6" s="277"/>
      <c r="DF6" s="277"/>
    </row>
    <row r="7" spans="3:116" s="8" customFormat="1" ht="48.75" customHeight="1" thickBot="1" x14ac:dyDescent="0.3">
      <c r="C7" s="380" t="s">
        <v>7</v>
      </c>
      <c r="D7" s="381"/>
      <c r="E7" s="382"/>
      <c r="F7" s="12"/>
      <c r="G7" s="383" t="s">
        <v>8</v>
      </c>
      <c r="H7" s="383"/>
      <c r="I7" s="383"/>
      <c r="J7" s="12"/>
      <c r="K7" s="383" t="s">
        <v>9</v>
      </c>
      <c r="L7" s="383"/>
      <c r="M7" s="383"/>
      <c r="N7" s="14"/>
      <c r="O7" s="384" t="s">
        <v>10</v>
      </c>
      <c r="P7" s="384"/>
      <c r="Q7" s="384"/>
      <c r="R7" s="12"/>
      <c r="S7" s="384" t="s">
        <v>11</v>
      </c>
      <c r="T7" s="384"/>
      <c r="U7" s="384"/>
      <c r="V7" s="12"/>
      <c r="W7" s="384" t="s">
        <v>12</v>
      </c>
      <c r="X7" s="384"/>
      <c r="Y7" s="384"/>
      <c r="Z7" s="12"/>
      <c r="AA7" s="384" t="s">
        <v>13</v>
      </c>
      <c r="AB7" s="384"/>
      <c r="AC7" s="384"/>
      <c r="AD7" s="12"/>
      <c r="AE7" s="384" t="s">
        <v>14</v>
      </c>
      <c r="AF7" s="384"/>
      <c r="AG7" s="384"/>
      <c r="AH7" s="12"/>
      <c r="AI7" s="384" t="s">
        <v>15</v>
      </c>
      <c r="AJ7" s="384"/>
      <c r="AK7" s="384"/>
      <c r="AN7" s="384" t="s">
        <v>214</v>
      </c>
      <c r="AO7" s="384"/>
      <c r="AP7" s="384"/>
      <c r="AQ7" s="12"/>
      <c r="AR7" s="12"/>
      <c r="AS7" s="384" t="s">
        <v>215</v>
      </c>
      <c r="AT7" s="384"/>
      <c r="AU7" s="384"/>
      <c r="AV7" s="12"/>
      <c r="AW7" s="384" t="s">
        <v>216</v>
      </c>
      <c r="AX7" s="384"/>
      <c r="AY7" s="384"/>
      <c r="AZ7"/>
      <c r="BA7"/>
      <c r="BB7" s="12"/>
      <c r="BC7" s="384" t="s">
        <v>217</v>
      </c>
      <c r="BD7" s="384"/>
      <c r="BE7" s="384"/>
      <c r="BF7" s="277"/>
      <c r="BG7" s="332" t="s">
        <v>232</v>
      </c>
      <c r="BH7" s="333"/>
      <c r="BI7" s="293"/>
      <c r="BJ7" s="294"/>
      <c r="BK7" s="294"/>
      <c r="BL7" s="286"/>
      <c r="BM7" s="286"/>
      <c r="BN7" s="286"/>
      <c r="BO7" s="498" t="s">
        <v>9</v>
      </c>
      <c r="BP7" s="499"/>
      <c r="BQ7"/>
      <c r="BR7"/>
      <c r="BS7"/>
      <c r="BT7"/>
      <c r="BU7" s="277"/>
      <c r="BV7" s="277"/>
      <c r="BW7" s="277"/>
      <c r="BX7" s="277"/>
      <c r="BY7" s="277"/>
      <c r="BZ7" s="277"/>
      <c r="CA7" s="277"/>
      <c r="CB7" s="277"/>
      <c r="CC7" s="277"/>
      <c r="CD7" s="277"/>
      <c r="CE7" s="277"/>
      <c r="CF7" s="277"/>
      <c r="CG7" s="277"/>
      <c r="CH7" s="277"/>
      <c r="CI7" s="277"/>
      <c r="CJ7" s="277"/>
      <c r="CK7" s="277"/>
      <c r="CL7" s="277"/>
      <c r="CM7" s="277"/>
      <c r="CN7" s="277"/>
      <c r="CO7" s="277"/>
      <c r="CP7" s="277"/>
      <c r="CQ7" s="277"/>
      <c r="CR7" s="277"/>
      <c r="CS7" s="277"/>
      <c r="CT7" s="277"/>
      <c r="CU7" s="277"/>
      <c r="CV7" s="277"/>
      <c r="CW7" s="277"/>
      <c r="CX7" s="277"/>
      <c r="CY7" s="277"/>
      <c r="CZ7" s="277"/>
      <c r="DA7" s="277"/>
      <c r="DB7" s="277"/>
      <c r="DC7" s="277"/>
      <c r="DD7" s="277"/>
      <c r="DE7" s="277"/>
    </row>
    <row r="8" spans="3:116" s="15" customFormat="1" ht="98.25" customHeight="1" thickBot="1" x14ac:dyDescent="0.3">
      <c r="C8" s="385" t="s">
        <v>16</v>
      </c>
      <c r="D8" s="386"/>
      <c r="E8" s="16">
        <v>2</v>
      </c>
      <c r="F8" s="17"/>
      <c r="G8" s="387" t="s">
        <v>17</v>
      </c>
      <c r="H8" s="388"/>
      <c r="I8" s="18">
        <v>17</v>
      </c>
      <c r="J8" s="17"/>
      <c r="K8" s="387" t="s">
        <v>17</v>
      </c>
      <c r="L8" s="388"/>
      <c r="M8" s="18">
        <v>17</v>
      </c>
      <c r="N8" s="17"/>
      <c r="O8" s="387" t="s">
        <v>17</v>
      </c>
      <c r="P8" s="388"/>
      <c r="Q8" s="18">
        <v>17</v>
      </c>
      <c r="R8" s="17"/>
      <c r="S8" s="387" t="s">
        <v>17</v>
      </c>
      <c r="T8" s="388"/>
      <c r="U8" s="18">
        <v>17</v>
      </c>
      <c r="V8" s="17"/>
      <c r="W8" s="387" t="s">
        <v>17</v>
      </c>
      <c r="X8" s="388"/>
      <c r="Y8" s="18">
        <v>17</v>
      </c>
      <c r="Z8" s="17"/>
      <c r="AA8" s="387" t="s">
        <v>17</v>
      </c>
      <c r="AB8" s="388"/>
      <c r="AC8" s="18">
        <v>17</v>
      </c>
      <c r="AD8" s="17"/>
      <c r="AE8" s="387" t="s">
        <v>17</v>
      </c>
      <c r="AF8" s="388"/>
      <c r="AG8" s="18">
        <v>17</v>
      </c>
      <c r="AH8" s="17"/>
      <c r="AI8" s="387" t="s">
        <v>17</v>
      </c>
      <c r="AJ8" s="388"/>
      <c r="AK8" s="18">
        <v>17</v>
      </c>
      <c r="AN8" s="477" t="s">
        <v>17</v>
      </c>
      <c r="AO8" s="477"/>
      <c r="AP8" s="21">
        <v>5</v>
      </c>
      <c r="AQ8" s="17"/>
      <c r="AR8" s="17"/>
      <c r="AS8" s="477" t="s">
        <v>17</v>
      </c>
      <c r="AT8" s="477"/>
      <c r="AU8" s="21">
        <v>6</v>
      </c>
      <c r="AV8" s="17"/>
      <c r="AW8" s="477" t="s">
        <v>17</v>
      </c>
      <c r="AX8" s="477"/>
      <c r="AY8" s="291">
        <v>5</v>
      </c>
      <c r="AZ8"/>
      <c r="BA8"/>
      <c r="BB8" s="17"/>
      <c r="BC8" s="477" t="s">
        <v>17</v>
      </c>
      <c r="BD8" s="477"/>
      <c r="BE8" s="21">
        <v>10</v>
      </c>
      <c r="BF8" s="277"/>
      <c r="BG8" s="297" t="s">
        <v>155</v>
      </c>
      <c r="BH8" s="298">
        <v>17</v>
      </c>
      <c r="BI8" s="293"/>
      <c r="BJ8" s="295"/>
      <c r="BK8" s="295"/>
      <c r="BL8" s="286"/>
      <c r="BM8" s="286"/>
      <c r="BN8" s="286"/>
      <c r="BO8" s="297" t="s">
        <v>155</v>
      </c>
      <c r="BP8" s="301">
        <v>17</v>
      </c>
      <c r="BQ8"/>
      <c r="BR8"/>
      <c r="BS8"/>
      <c r="BT8"/>
      <c r="BU8" s="277"/>
      <c r="BV8" s="277"/>
      <c r="BW8" s="277"/>
      <c r="BX8" s="277"/>
      <c r="BY8" s="277"/>
      <c r="BZ8" s="277"/>
      <c r="CA8" s="277"/>
      <c r="CB8" s="277"/>
      <c r="CC8" s="277"/>
      <c r="CD8" s="277"/>
      <c r="CE8" s="277"/>
      <c r="CF8" s="277"/>
      <c r="CG8" s="277"/>
      <c r="CH8" s="277"/>
      <c r="CI8" s="277"/>
      <c r="CJ8" s="277"/>
      <c r="CK8" s="277"/>
      <c r="CL8" s="277"/>
      <c r="CM8" s="277"/>
      <c r="CN8" s="277"/>
      <c r="CO8" s="277"/>
      <c r="CP8" s="277"/>
      <c r="CQ8" s="277"/>
      <c r="CR8" s="277"/>
      <c r="CS8" s="277"/>
      <c r="CT8" s="277"/>
      <c r="CU8" s="277"/>
      <c r="CV8" s="277"/>
      <c r="CW8" s="277"/>
      <c r="CX8" s="277"/>
      <c r="CY8" s="277"/>
      <c r="CZ8" s="277"/>
      <c r="DA8" s="277"/>
      <c r="DB8" s="277"/>
      <c r="DC8" s="277"/>
      <c r="DD8" s="277"/>
      <c r="DE8" s="277"/>
    </row>
    <row r="9" spans="3:116" s="19" customFormat="1" ht="94.5" customHeight="1" x14ac:dyDescent="0.25">
      <c r="F9" s="20"/>
      <c r="G9" s="389" t="s">
        <v>18</v>
      </c>
      <c r="H9" s="390"/>
      <c r="I9" s="21">
        <v>2</v>
      </c>
      <c r="J9" s="20"/>
      <c r="K9" s="389" t="s">
        <v>18</v>
      </c>
      <c r="L9" s="390"/>
      <c r="M9" s="21">
        <v>2</v>
      </c>
      <c r="N9" s="20"/>
      <c r="O9" s="389" t="s">
        <v>18</v>
      </c>
      <c r="P9" s="390"/>
      <c r="Q9" s="21">
        <v>2</v>
      </c>
      <c r="R9" s="20"/>
      <c r="S9" s="389" t="s">
        <v>18</v>
      </c>
      <c r="T9" s="390"/>
      <c r="U9" s="21">
        <v>2</v>
      </c>
      <c r="V9" s="20"/>
      <c r="W9" s="389" t="s">
        <v>18</v>
      </c>
      <c r="X9" s="390"/>
      <c r="Y9" s="21">
        <v>2</v>
      </c>
      <c r="Z9" s="20"/>
      <c r="AA9" s="389" t="s">
        <v>18</v>
      </c>
      <c r="AB9" s="390"/>
      <c r="AC9" s="21">
        <v>2</v>
      </c>
      <c r="AD9" s="20"/>
      <c r="AE9" s="389" t="s">
        <v>18</v>
      </c>
      <c r="AF9" s="390"/>
      <c r="AG9" s="21">
        <v>2</v>
      </c>
      <c r="AH9" s="20"/>
      <c r="AI9" s="389" t="s">
        <v>18</v>
      </c>
      <c r="AJ9" s="390"/>
      <c r="AK9" s="21">
        <v>2</v>
      </c>
      <c r="AN9" s="477" t="s">
        <v>18</v>
      </c>
      <c r="AO9" s="477"/>
      <c r="AP9" s="21">
        <v>0</v>
      </c>
      <c r="AQ9" s="20"/>
      <c r="AR9" s="20"/>
      <c r="AS9" s="477" t="s">
        <v>18</v>
      </c>
      <c r="AT9" s="477"/>
      <c r="AU9" s="21">
        <v>0</v>
      </c>
      <c r="AV9" s="20"/>
      <c r="AW9" s="477" t="s">
        <v>18</v>
      </c>
      <c r="AX9" s="477"/>
      <c r="AY9" s="291">
        <v>0</v>
      </c>
      <c r="AZ9"/>
      <c r="BA9"/>
      <c r="BB9" s="20"/>
      <c r="BC9" s="477" t="s">
        <v>18</v>
      </c>
      <c r="BD9" s="477"/>
      <c r="BE9" s="21">
        <v>0</v>
      </c>
      <c r="BF9" s="277"/>
      <c r="BG9" s="299" t="s">
        <v>156</v>
      </c>
      <c r="BH9" s="300">
        <v>2</v>
      </c>
      <c r="BI9" s="293"/>
      <c r="BJ9" s="296"/>
      <c r="BK9" s="296"/>
      <c r="BL9" s="286"/>
      <c r="BM9" s="286"/>
      <c r="BN9" s="286"/>
      <c r="BO9" s="299" t="s">
        <v>156</v>
      </c>
      <c r="BP9" s="300">
        <v>2</v>
      </c>
      <c r="BQ9"/>
      <c r="BR9"/>
      <c r="BS9"/>
      <c r="BT9"/>
      <c r="BU9" s="277"/>
      <c r="BV9" s="277"/>
      <c r="BW9" s="277"/>
      <c r="BX9" s="277"/>
      <c r="BY9" s="277"/>
      <c r="BZ9" s="277"/>
      <c r="CA9" s="277"/>
      <c r="CB9" s="277"/>
      <c r="CC9" s="277"/>
      <c r="CD9" s="277"/>
      <c r="CE9" s="277"/>
      <c r="CF9" s="277"/>
      <c r="CG9" s="277"/>
      <c r="CH9" s="277"/>
      <c r="CI9" s="277"/>
      <c r="CJ9" s="277"/>
      <c r="CK9" s="277"/>
      <c r="CL9" s="277"/>
      <c r="CM9" s="277"/>
      <c r="CN9" s="277"/>
      <c r="CO9" s="277"/>
      <c r="CP9" s="277"/>
      <c r="CQ9" s="277"/>
      <c r="CR9" s="277"/>
      <c r="CS9" s="277"/>
      <c r="CT9" s="277"/>
      <c r="CU9" s="277"/>
      <c r="CV9" s="277"/>
      <c r="CW9" s="277"/>
      <c r="CX9" s="277"/>
      <c r="CY9" s="277"/>
      <c r="CZ9" s="277"/>
      <c r="DA9" s="277"/>
      <c r="DB9" s="277"/>
      <c r="DC9" s="277"/>
      <c r="DD9" s="277"/>
      <c r="DE9" s="277"/>
    </row>
    <row r="10" spans="3:116" s="15" customFormat="1" ht="114.75" customHeight="1" x14ac:dyDescent="0.25">
      <c r="F10" s="17"/>
      <c r="G10" s="387" t="s">
        <v>19</v>
      </c>
      <c r="H10" s="388"/>
      <c r="I10" s="18">
        <v>1</v>
      </c>
      <c r="J10" s="17"/>
      <c r="K10" s="387" t="s">
        <v>19</v>
      </c>
      <c r="L10" s="388"/>
      <c r="M10" s="18">
        <v>1</v>
      </c>
      <c r="N10" s="17"/>
      <c r="O10" s="387" t="s">
        <v>19</v>
      </c>
      <c r="P10" s="388"/>
      <c r="Q10" s="18">
        <v>1</v>
      </c>
      <c r="R10" s="17"/>
      <c r="S10" s="387" t="s">
        <v>19</v>
      </c>
      <c r="T10" s="388"/>
      <c r="U10" s="18">
        <v>1</v>
      </c>
      <c r="V10" s="17"/>
      <c r="W10" s="387" t="s">
        <v>19</v>
      </c>
      <c r="X10" s="388"/>
      <c r="Y10" s="18">
        <v>1</v>
      </c>
      <c r="Z10" s="17"/>
      <c r="AA10" s="387" t="s">
        <v>19</v>
      </c>
      <c r="AB10" s="388"/>
      <c r="AC10" s="18">
        <v>1</v>
      </c>
      <c r="AD10" s="17"/>
      <c r="AE10" s="387" t="s">
        <v>19</v>
      </c>
      <c r="AF10" s="388"/>
      <c r="AG10" s="18">
        <v>1</v>
      </c>
      <c r="AH10" s="17"/>
      <c r="AI10" s="387" t="s">
        <v>19</v>
      </c>
      <c r="AJ10" s="388"/>
      <c r="AK10" s="18">
        <v>1</v>
      </c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 s="277"/>
      <c r="BL10" s="277"/>
      <c r="BM10" s="277"/>
      <c r="BN10" s="277"/>
      <c r="BO10" s="277"/>
      <c r="BP10" s="277"/>
      <c r="BQ10" s="277"/>
      <c r="BR10" s="277"/>
      <c r="BS10" s="277"/>
      <c r="BT10" s="277"/>
      <c r="BU10" s="277"/>
      <c r="BV10" s="277"/>
      <c r="BW10" s="277"/>
      <c r="BX10" s="277"/>
      <c r="BY10" s="277"/>
      <c r="BZ10" s="277"/>
      <c r="CA10" s="277"/>
      <c r="CB10" s="277"/>
      <c r="CC10" s="277"/>
      <c r="CD10" s="277"/>
      <c r="CE10" s="277"/>
      <c r="CF10" s="277"/>
      <c r="CG10" s="277"/>
      <c r="CH10" s="277"/>
      <c r="CI10" s="277"/>
      <c r="CJ10" s="277"/>
      <c r="CK10" s="277"/>
      <c r="CL10" s="277"/>
      <c r="CM10" s="277"/>
      <c r="CN10" s="277"/>
      <c r="CO10" s="277"/>
      <c r="CP10" s="277"/>
      <c r="CQ10" s="277"/>
      <c r="CR10" s="277"/>
      <c r="CS10" s="277"/>
      <c r="CT10" s="277"/>
      <c r="CU10" s="277"/>
      <c r="CV10" s="277"/>
    </row>
    <row r="11" spans="3:116" s="22" customFormat="1" ht="126.75" customHeight="1" x14ac:dyDescent="0.25">
      <c r="F11" s="17"/>
      <c r="G11" s="387" t="s">
        <v>20</v>
      </c>
      <c r="H11" s="388"/>
      <c r="I11" s="18">
        <v>2</v>
      </c>
      <c r="J11" s="17"/>
      <c r="K11" s="387" t="str">
        <f>+G11</f>
        <v>Sem. Act. Contribuyentes a los Modelos de Formación Naval</v>
      </c>
      <c r="L11" s="388"/>
      <c r="M11" s="18">
        <v>2</v>
      </c>
      <c r="N11" s="17"/>
      <c r="O11" s="387" t="str">
        <f>+K11</f>
        <v>Sem. Act. Contribuyentes a los Modelos de Formación Naval</v>
      </c>
      <c r="P11" s="388"/>
      <c r="Q11" s="18">
        <v>2</v>
      </c>
      <c r="R11" s="17"/>
      <c r="S11" s="387" t="str">
        <f>+O11</f>
        <v>Sem. Act. Contribuyentes a los Modelos de Formación Naval</v>
      </c>
      <c r="T11" s="388"/>
      <c r="U11" s="18">
        <v>2</v>
      </c>
      <c r="V11" s="17"/>
      <c r="W11" s="387" t="str">
        <f>+S11</f>
        <v>Sem. Act. Contribuyentes a los Modelos de Formación Naval</v>
      </c>
      <c r="X11" s="388"/>
      <c r="Y11" s="18">
        <v>2</v>
      </c>
      <c r="Z11" s="17"/>
      <c r="AA11" s="387" t="str">
        <f>+W11</f>
        <v>Sem. Act. Contribuyentes a los Modelos de Formación Naval</v>
      </c>
      <c r="AB11" s="388"/>
      <c r="AC11" s="18">
        <v>2</v>
      </c>
      <c r="AD11" s="17"/>
      <c r="AE11" s="387" t="str">
        <f>+AA11</f>
        <v>Sem. Act. Contribuyentes a los Modelos de Formación Naval</v>
      </c>
      <c r="AF11" s="388"/>
      <c r="AG11" s="18">
        <v>2</v>
      </c>
      <c r="AH11" s="17"/>
      <c r="AI11" s="387" t="str">
        <f>+AE11</f>
        <v>Sem. Act. Contribuyentes a los Modelos de Formación Naval</v>
      </c>
      <c r="AJ11" s="388"/>
      <c r="AK11" s="18">
        <v>2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 s="277"/>
      <c r="BL11" s="277"/>
      <c r="BM11" s="277"/>
      <c r="BN11" s="277"/>
      <c r="BO11" s="277"/>
      <c r="BP11" s="277"/>
      <c r="BQ11" s="277"/>
      <c r="BR11" s="277"/>
      <c r="BS11" s="277"/>
      <c r="BT11" s="277"/>
      <c r="BU11" s="277"/>
      <c r="BV11" s="277"/>
      <c r="BW11" s="277"/>
      <c r="BX11" s="277"/>
      <c r="BY11" s="277"/>
      <c r="BZ11" s="277"/>
      <c r="CA11" s="277"/>
      <c r="CB11" s="277"/>
      <c r="CC11" s="277"/>
      <c r="CD11" s="277"/>
      <c r="CE11" s="277"/>
      <c r="CF11" s="277"/>
      <c r="CG11" s="277"/>
      <c r="CH11" s="277"/>
      <c r="CI11" s="277"/>
      <c r="CJ11" s="277"/>
      <c r="CK11" s="277"/>
      <c r="CL11" s="277"/>
      <c r="CM11" s="277"/>
      <c r="CN11" s="277"/>
      <c r="CO11" s="277"/>
      <c r="CP11" s="277"/>
      <c r="CQ11" s="277"/>
      <c r="CR11" s="277"/>
      <c r="CS11" s="277"/>
      <c r="CT11" s="277"/>
      <c r="CU11" s="277"/>
      <c r="CV11" s="277"/>
    </row>
    <row r="12" spans="3:116" s="22" customFormat="1" ht="12.75" customHeight="1" x14ac:dyDescent="0.25">
      <c r="F12" s="17"/>
      <c r="G12" s="23"/>
      <c r="H12" s="23"/>
      <c r="I12" s="17"/>
      <c r="J12" s="17"/>
      <c r="K12" s="23"/>
      <c r="L12" s="23"/>
      <c r="M12" s="17"/>
      <c r="N12" s="17"/>
      <c r="O12" s="23"/>
      <c r="P12" s="23"/>
      <c r="Q12" s="17"/>
      <c r="R12" s="17"/>
      <c r="S12" s="23"/>
      <c r="T12" s="23"/>
      <c r="U12" s="17"/>
      <c r="V12" s="17"/>
      <c r="W12" s="23"/>
      <c r="X12" s="23"/>
      <c r="Y12" s="17"/>
      <c r="Z12" s="17"/>
      <c r="AA12" s="23"/>
      <c r="AB12" s="23"/>
      <c r="AC12" s="17"/>
      <c r="AD12" s="17"/>
      <c r="AE12" s="23"/>
      <c r="AF12" s="23"/>
      <c r="AG12" s="17"/>
      <c r="AH12" s="17"/>
      <c r="AI12" s="23"/>
      <c r="AJ12" s="23"/>
      <c r="AK12" s="17"/>
      <c r="AN12" s="23"/>
      <c r="AO12" s="23"/>
      <c r="AP12" s="17"/>
      <c r="AQ12" s="17"/>
      <c r="AR12" s="17"/>
      <c r="AS12" s="23"/>
      <c r="AT12" s="23"/>
      <c r="AU12" s="17"/>
      <c r="AV12" s="277"/>
      <c r="AW12" s="277"/>
      <c r="AX12" s="277"/>
      <c r="AY12" s="277"/>
      <c r="AZ12" s="277"/>
      <c r="BA12" s="277"/>
      <c r="BB12" s="277"/>
      <c r="BC12" s="277"/>
      <c r="BD12" s="277"/>
      <c r="BE12" s="277"/>
      <c r="BF12" s="277"/>
      <c r="BG12" s="29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 s="277"/>
      <c r="BV12" s="277"/>
      <c r="BW12" s="277"/>
      <c r="BX12" s="277"/>
      <c r="BY12" s="277"/>
      <c r="BZ12" s="277"/>
      <c r="CA12" s="277"/>
      <c r="CB12" s="277"/>
      <c r="CC12" s="277"/>
      <c r="CD12" s="277"/>
      <c r="CE12" s="277"/>
      <c r="CF12" s="277"/>
      <c r="CG12" s="277"/>
      <c r="CH12" s="277"/>
      <c r="CI12" s="277"/>
      <c r="CJ12" s="277"/>
      <c r="CK12" s="277"/>
      <c r="CL12" s="277"/>
      <c r="CM12" s="277"/>
      <c r="CN12" s="277"/>
      <c r="CO12" s="277"/>
      <c r="CP12" s="277"/>
      <c r="CQ12" s="277"/>
      <c r="CR12" s="277"/>
      <c r="CS12" s="277"/>
      <c r="CT12" s="277"/>
      <c r="CU12" s="277"/>
      <c r="CV12" s="277"/>
      <c r="CW12" s="277"/>
      <c r="CX12" s="277"/>
      <c r="CY12" s="277"/>
      <c r="CZ12" s="277"/>
      <c r="DA12" s="277"/>
      <c r="DB12" s="277"/>
      <c r="DC12" s="277"/>
      <c r="DD12" s="277"/>
      <c r="DE12" s="277"/>
      <c r="DF12" s="277"/>
    </row>
    <row r="13" spans="3:116" s="24" customFormat="1" ht="129" customHeight="1" x14ac:dyDescent="0.25">
      <c r="C13" s="25"/>
      <c r="D13" s="25"/>
      <c r="E13" s="25"/>
      <c r="F13" s="26"/>
      <c r="G13" s="391" t="s">
        <v>21</v>
      </c>
      <c r="H13" s="392"/>
      <c r="I13" s="392"/>
      <c r="J13" s="392"/>
      <c r="K13" s="392"/>
      <c r="L13" s="392"/>
      <c r="M13" s="393"/>
      <c r="N13" s="27"/>
      <c r="O13" s="391" t="s">
        <v>21</v>
      </c>
      <c r="P13" s="392"/>
      <c r="Q13" s="392"/>
      <c r="R13" s="392"/>
      <c r="S13" s="392"/>
      <c r="T13" s="392"/>
      <c r="U13" s="393"/>
      <c r="V13" s="27"/>
      <c r="W13" s="391" t="s">
        <v>21</v>
      </c>
      <c r="X13" s="392"/>
      <c r="Y13" s="392"/>
      <c r="Z13" s="392"/>
      <c r="AA13" s="392"/>
      <c r="AB13" s="392"/>
      <c r="AC13" s="393"/>
      <c r="AD13" s="28"/>
      <c r="AE13" s="391" t="s">
        <v>21</v>
      </c>
      <c r="AF13" s="392"/>
      <c r="AG13" s="392"/>
      <c r="AH13" s="392"/>
      <c r="AI13" s="392"/>
      <c r="AJ13" s="392"/>
      <c r="AK13" s="393"/>
      <c r="AM13" s="25"/>
      <c r="AN13" s="471" t="s">
        <v>229</v>
      </c>
      <c r="AO13" s="472"/>
      <c r="AP13" s="473"/>
      <c r="AQ13" s="302"/>
      <c r="AR13" s="490" t="s">
        <v>222</v>
      </c>
      <c r="AS13" s="475" t="s">
        <v>176</v>
      </c>
      <c r="AT13" s="475"/>
      <c r="AU13" s="476"/>
      <c r="AV13" s="302"/>
      <c r="AW13" s="490" t="s">
        <v>226</v>
      </c>
      <c r="AX13" s="468" t="s">
        <v>180</v>
      </c>
      <c r="AY13" s="469"/>
      <c r="AZ13" s="470"/>
      <c r="BA13" s="302"/>
      <c r="BB13" s="302"/>
      <c r="BC13" s="468" t="s">
        <v>182</v>
      </c>
      <c r="BD13" s="469"/>
      <c r="BE13" s="470"/>
      <c r="BF13" s="302"/>
      <c r="BG13" s="500" t="s">
        <v>233</v>
      </c>
      <c r="BH13" s="501"/>
      <c r="BI13" s="501"/>
      <c r="BJ13" s="501"/>
      <c r="BK13" s="501"/>
      <c r="BL13" s="501"/>
      <c r="BM13" s="502"/>
      <c r="BN13" s="503"/>
      <c r="BO13" s="509" t="s">
        <v>234</v>
      </c>
      <c r="BP13" s="510"/>
      <c r="BQ13" s="510"/>
      <c r="BR13" s="510"/>
      <c r="BS13" s="510"/>
      <c r="BT13" s="511"/>
      <c r="BU13" s="277"/>
      <c r="BV13" s="277"/>
      <c r="BW13" s="277"/>
      <c r="BX13" s="277"/>
      <c r="BY13" s="277"/>
      <c r="BZ13" s="277"/>
      <c r="CA13" s="277"/>
      <c r="CB13" s="277"/>
      <c r="CC13" s="277"/>
      <c r="CD13" s="277"/>
      <c r="CE13" s="277"/>
      <c r="CF13" s="277"/>
      <c r="CG13" s="277"/>
      <c r="CH13" s="277"/>
      <c r="CI13" s="277"/>
      <c r="CJ13" s="277"/>
      <c r="CK13" s="277"/>
      <c r="CL13" s="277"/>
      <c r="CM13" s="277"/>
      <c r="CN13" s="277"/>
      <c r="CO13" s="277"/>
      <c r="CP13" s="277"/>
      <c r="CQ13" s="277"/>
      <c r="CR13" s="277"/>
      <c r="CS13" s="277"/>
      <c r="CT13" s="277"/>
      <c r="CU13" s="277"/>
      <c r="CV13" s="277"/>
      <c r="CW13" s="277"/>
      <c r="CX13" s="277"/>
      <c r="CY13" s="277"/>
      <c r="CZ13" s="277"/>
      <c r="DA13" s="277"/>
      <c r="DB13" s="277"/>
      <c r="DC13" s="277"/>
      <c r="DD13" s="277"/>
      <c r="DE13" s="277"/>
      <c r="DF13" s="277"/>
    </row>
    <row r="14" spans="3:116" s="29" customFormat="1" ht="110.25" customHeight="1" x14ac:dyDescent="0.25">
      <c r="C14" s="30"/>
      <c r="D14" s="30"/>
      <c r="E14" s="30"/>
      <c r="F14" s="31"/>
      <c r="G14" s="32">
        <v>0</v>
      </c>
      <c r="H14" s="33">
        <v>4</v>
      </c>
      <c r="I14" s="34">
        <f>+H14*I8</f>
        <v>68</v>
      </c>
      <c r="J14" s="35"/>
      <c r="K14" s="34">
        <v>0</v>
      </c>
      <c r="L14" s="33">
        <v>4</v>
      </c>
      <c r="M14" s="36">
        <f>+L14*M8</f>
        <v>68</v>
      </c>
      <c r="N14" s="27"/>
      <c r="O14" s="32">
        <v>0</v>
      </c>
      <c r="P14" s="33">
        <v>4</v>
      </c>
      <c r="Q14" s="34">
        <f>+P14*Q8</f>
        <v>68</v>
      </c>
      <c r="R14" s="35"/>
      <c r="S14" s="34">
        <v>0</v>
      </c>
      <c r="T14" s="33">
        <v>4</v>
      </c>
      <c r="U14" s="36">
        <f>+T14*U8</f>
        <v>68</v>
      </c>
      <c r="V14" s="27"/>
      <c r="W14" s="32">
        <v>0</v>
      </c>
      <c r="X14" s="33">
        <v>4</v>
      </c>
      <c r="Y14" s="35">
        <f>+X14*Y8</f>
        <v>68</v>
      </c>
      <c r="Z14" s="35"/>
      <c r="AA14" s="34">
        <v>0</v>
      </c>
      <c r="AB14" s="33">
        <v>4</v>
      </c>
      <c r="AC14" s="36">
        <f>+AB14*AC8</f>
        <v>68</v>
      </c>
      <c r="AD14" s="28"/>
      <c r="AE14" s="32">
        <v>0</v>
      </c>
      <c r="AF14" s="33">
        <v>4</v>
      </c>
      <c r="AG14" s="34">
        <f>+AF14*AG8</f>
        <v>68</v>
      </c>
      <c r="AH14" s="35"/>
      <c r="AI14" s="34">
        <v>0</v>
      </c>
      <c r="AJ14" s="33">
        <v>4</v>
      </c>
      <c r="AK14" s="36">
        <f>+AJ14*AK8</f>
        <v>68</v>
      </c>
      <c r="AM14" s="30"/>
      <c r="AN14" s="505" t="s">
        <v>230</v>
      </c>
      <c r="AO14" s="506"/>
      <c r="AP14" s="507"/>
      <c r="AQ14" s="302"/>
      <c r="AR14" s="491"/>
      <c r="AS14" s="303">
        <v>2</v>
      </c>
      <c r="AT14" s="303">
        <v>5</v>
      </c>
      <c r="AU14" s="304">
        <v>14</v>
      </c>
      <c r="AV14" s="302"/>
      <c r="AW14" s="508"/>
      <c r="AX14" s="305">
        <v>16</v>
      </c>
      <c r="AY14" s="306">
        <v>24</v>
      </c>
      <c r="AZ14" s="307">
        <v>40</v>
      </c>
      <c r="BA14" s="302"/>
      <c r="BB14" s="302"/>
      <c r="BC14" s="305">
        <v>2</v>
      </c>
      <c r="BD14" s="306">
        <v>0</v>
      </c>
      <c r="BE14" s="307">
        <v>20</v>
      </c>
      <c r="BF14" s="302"/>
      <c r="BG14" s="308" t="s">
        <v>259</v>
      </c>
      <c r="BH14" s="504">
        <v>76</v>
      </c>
      <c r="BI14" s="504"/>
      <c r="BJ14" s="504"/>
      <c r="BK14" s="504"/>
      <c r="BL14" s="504"/>
      <c r="BM14" s="309"/>
      <c r="BN14" s="503"/>
      <c r="BO14" s="310" t="s">
        <v>235</v>
      </c>
      <c r="BP14" s="515">
        <v>95</v>
      </c>
      <c r="BQ14" s="515"/>
      <c r="BR14" s="515"/>
      <c r="BS14" s="516"/>
      <c r="BT14" s="517"/>
      <c r="BU14" s="277"/>
      <c r="BV14" s="277"/>
      <c r="BW14" s="277"/>
      <c r="BX14" s="277"/>
      <c r="BY14" s="277"/>
      <c r="BZ14" s="277"/>
      <c r="CA14" s="277"/>
      <c r="CB14" s="277"/>
      <c r="CC14" s="277"/>
      <c r="CD14" s="277"/>
      <c r="CE14" s="277"/>
      <c r="CF14" s="277"/>
      <c r="CG14" s="277"/>
      <c r="CH14" s="277"/>
      <c r="CI14" s="277"/>
      <c r="CJ14" s="277"/>
      <c r="CK14" s="277"/>
      <c r="CL14" s="277"/>
      <c r="CM14" s="277"/>
      <c r="CN14" s="277"/>
      <c r="CO14" s="277"/>
      <c r="CP14" s="277"/>
      <c r="CQ14" s="277"/>
      <c r="CR14" s="277"/>
      <c r="CS14" s="277"/>
      <c r="CT14" s="277"/>
      <c r="CU14" s="277"/>
      <c r="CV14" s="277"/>
      <c r="CW14" s="277"/>
      <c r="CX14" s="277"/>
      <c r="CY14" s="277"/>
      <c r="CZ14" s="277"/>
      <c r="DA14" s="277"/>
      <c r="DB14" s="277"/>
      <c r="DC14" s="277"/>
      <c r="DD14" s="277"/>
      <c r="DE14" s="277"/>
      <c r="DF14" s="277"/>
    </row>
    <row r="15" spans="3:116" s="29" customFormat="1" ht="14.25" customHeight="1" x14ac:dyDescent="0.25">
      <c r="C15" s="30"/>
      <c r="D15" s="30"/>
      <c r="E15" s="30"/>
      <c r="F15" s="31"/>
      <c r="G15" s="27"/>
      <c r="H15" s="37"/>
      <c r="I15" s="27"/>
      <c r="J15" s="38"/>
      <c r="K15" s="27"/>
      <c r="L15" s="37"/>
      <c r="M15" s="27"/>
      <c r="N15" s="27"/>
      <c r="O15" s="27"/>
      <c r="P15" s="37"/>
      <c r="Q15" s="27"/>
      <c r="R15" s="38"/>
      <c r="S15" s="27"/>
      <c r="T15" s="37"/>
      <c r="U15" s="27"/>
      <c r="V15" s="27"/>
      <c r="W15" s="27"/>
      <c r="X15" s="37"/>
      <c r="Y15" s="27"/>
      <c r="Z15" s="38"/>
      <c r="AA15" s="27"/>
      <c r="AB15" s="37"/>
      <c r="AC15" s="27"/>
      <c r="AD15" s="28"/>
      <c r="AE15" s="27"/>
      <c r="AF15" s="37"/>
      <c r="AG15" s="27"/>
      <c r="AH15" s="38"/>
      <c r="AI15" s="27"/>
      <c r="AJ15" s="37"/>
      <c r="AK15" s="38"/>
      <c r="AM15" s="30"/>
      <c r="AN15" s="27"/>
      <c r="AO15" s="37"/>
      <c r="AP15" s="27"/>
      <c r="AQ15" s="38"/>
      <c r="AR15" s="287"/>
      <c r="AS15" s="15"/>
      <c r="AT15" s="15"/>
      <c r="AU15" s="15"/>
      <c r="AV15" s="302"/>
      <c r="AW15" s="302"/>
      <c r="AX15" s="302"/>
      <c r="AY15" s="302"/>
      <c r="AZ15" s="302"/>
      <c r="BA15" s="302"/>
      <c r="BB15" s="302"/>
      <c r="BC15" s="302"/>
      <c r="BD15" s="302"/>
      <c r="BE15" s="302"/>
      <c r="BF15" s="302"/>
      <c r="BG15" s="503"/>
      <c r="BH15" s="503"/>
      <c r="BI15" s="503"/>
      <c r="BJ15" s="503"/>
      <c r="BK15" s="503"/>
      <c r="BL15" s="503"/>
      <c r="BM15" s="503"/>
      <c r="BN15" s="311"/>
      <c r="BO15" s="512"/>
      <c r="BP15" s="503"/>
      <c r="BQ15" s="503"/>
      <c r="BR15" s="503"/>
      <c r="BS15" s="503"/>
      <c r="BT15" s="335"/>
      <c r="BU15" s="277"/>
      <c r="BV15" s="277"/>
      <c r="BW15" s="277"/>
      <c r="BX15" s="277"/>
      <c r="BY15" s="277"/>
      <c r="BZ15" s="277"/>
      <c r="CA15" s="277"/>
      <c r="CB15" s="277"/>
      <c r="CC15" s="277"/>
      <c r="CD15" s="277"/>
      <c r="CE15" s="277"/>
      <c r="CF15" s="277"/>
      <c r="CG15" s="277"/>
      <c r="CH15" s="277"/>
      <c r="CI15" s="277"/>
      <c r="CJ15" s="277"/>
      <c r="CK15" s="277"/>
      <c r="CL15" s="277"/>
      <c r="CM15" s="277"/>
      <c r="CN15" s="277"/>
      <c r="CO15" s="277"/>
      <c r="CP15" s="277"/>
      <c r="CQ15" s="277"/>
      <c r="CR15" s="277"/>
      <c r="CS15" s="277"/>
      <c r="CT15" s="277"/>
      <c r="CU15" s="277"/>
      <c r="CV15" s="277"/>
      <c r="CW15" s="277"/>
      <c r="CX15" s="277"/>
      <c r="CY15" s="277"/>
      <c r="CZ15" s="277"/>
      <c r="DA15" s="277"/>
      <c r="DB15" s="277"/>
      <c r="DC15" s="277"/>
      <c r="DD15" s="277"/>
      <c r="DE15" s="277"/>
      <c r="DF15" s="277"/>
    </row>
    <row r="16" spans="3:116" s="24" customFormat="1" ht="48" customHeight="1" x14ac:dyDescent="0.25">
      <c r="C16" s="25"/>
      <c r="D16" s="25"/>
      <c r="E16" s="25"/>
      <c r="F16" s="26"/>
      <c r="G16" s="391" t="s">
        <v>22</v>
      </c>
      <c r="H16" s="392"/>
      <c r="I16" s="393"/>
      <c r="J16" s="39"/>
      <c r="K16" s="391" t="s">
        <v>23</v>
      </c>
      <c r="L16" s="392"/>
      <c r="M16" s="393"/>
      <c r="N16" s="40"/>
      <c r="O16" s="391" t="s">
        <v>24</v>
      </c>
      <c r="P16" s="392"/>
      <c r="Q16" s="393"/>
      <c r="R16" s="39"/>
      <c r="S16" s="391" t="s">
        <v>25</v>
      </c>
      <c r="T16" s="392"/>
      <c r="U16" s="393"/>
      <c r="V16" s="27"/>
      <c r="W16" s="391" t="s">
        <v>26</v>
      </c>
      <c r="X16" s="392"/>
      <c r="Y16" s="393"/>
      <c r="Z16" s="39"/>
      <c r="AA16" s="391" t="s">
        <v>27</v>
      </c>
      <c r="AB16" s="392"/>
      <c r="AC16" s="393"/>
      <c r="AD16" s="28"/>
      <c r="AE16" s="391" t="s">
        <v>28</v>
      </c>
      <c r="AF16" s="392"/>
      <c r="AG16" s="393"/>
      <c r="AH16" s="39"/>
      <c r="AI16" s="391" t="s">
        <v>29</v>
      </c>
      <c r="AJ16" s="392"/>
      <c r="AK16" s="393"/>
      <c r="AM16" s="25"/>
      <c r="AN16" s="474" t="s">
        <v>172</v>
      </c>
      <c r="AO16" s="475"/>
      <c r="AP16" s="476"/>
      <c r="AQ16" s="302"/>
      <c r="AR16" s="288"/>
      <c r="AS16" s="475" t="s">
        <v>185</v>
      </c>
      <c r="AT16" s="475"/>
      <c r="AU16" s="476"/>
      <c r="AV16" s="25"/>
      <c r="AW16" s="485" t="s">
        <v>227</v>
      </c>
      <c r="AX16" s="468" t="s">
        <v>181</v>
      </c>
      <c r="AY16" s="469"/>
      <c r="AZ16" s="470"/>
      <c r="BA16" s="302"/>
      <c r="BB16" s="302"/>
      <c r="BC16" s="478" t="s">
        <v>187</v>
      </c>
      <c r="BD16" s="479"/>
      <c r="BE16" s="480"/>
      <c r="BF16" s="302"/>
      <c r="BG16" s="509" t="s">
        <v>236</v>
      </c>
      <c r="BH16" s="510"/>
      <c r="BI16" s="510"/>
      <c r="BJ16" s="510"/>
      <c r="BK16" s="510"/>
      <c r="BL16" s="510"/>
      <c r="BM16" s="511"/>
      <c r="BN16" s="503"/>
      <c r="BO16" s="509" t="s">
        <v>237</v>
      </c>
      <c r="BP16" s="510"/>
      <c r="BQ16" s="510"/>
      <c r="BR16" s="510"/>
      <c r="BS16" s="510"/>
      <c r="BT16" s="511"/>
      <c r="BU16" s="277"/>
      <c r="BV16" s="277"/>
      <c r="BW16" s="277"/>
      <c r="BX16" s="277"/>
      <c r="BY16" s="277"/>
      <c r="BZ16" s="277"/>
      <c r="CA16" s="277"/>
      <c r="CB16" s="277"/>
      <c r="CC16" s="277"/>
      <c r="CD16" s="277"/>
      <c r="CE16" s="277"/>
      <c r="CF16" s="277"/>
      <c r="CG16" s="277"/>
      <c r="CH16" s="277"/>
      <c r="CI16" s="277"/>
      <c r="CJ16" s="277"/>
      <c r="CK16" s="277"/>
      <c r="CL16" s="277"/>
      <c r="CM16" s="277"/>
      <c r="CN16" s="277"/>
      <c r="CO16" s="277"/>
      <c r="CP16" s="277"/>
      <c r="CQ16" s="277"/>
      <c r="CR16" s="277"/>
      <c r="CS16" s="277"/>
      <c r="CT16" s="277"/>
      <c r="CU16" s="277"/>
      <c r="CV16" s="277"/>
      <c r="CW16" s="277"/>
      <c r="CX16" s="277"/>
      <c r="CY16" s="277"/>
      <c r="CZ16" s="277"/>
      <c r="DA16" s="277"/>
      <c r="DB16" s="277"/>
      <c r="DC16" s="277"/>
      <c r="DD16" s="277"/>
      <c r="DE16" s="277"/>
    </row>
    <row r="17" spans="3:116" s="29" customFormat="1" ht="77.25" customHeight="1" x14ac:dyDescent="0.4">
      <c r="C17" s="30"/>
      <c r="D17" s="30"/>
      <c r="E17" s="30"/>
      <c r="F17" s="31"/>
      <c r="G17" s="32">
        <v>0</v>
      </c>
      <c r="H17" s="33">
        <v>4</v>
      </c>
      <c r="I17" s="41">
        <f>+H17*I8</f>
        <v>68</v>
      </c>
      <c r="J17" s="39"/>
      <c r="K17" s="32">
        <v>0</v>
      </c>
      <c r="L17" s="33">
        <v>4</v>
      </c>
      <c r="M17" s="41">
        <f>+L17*M8</f>
        <v>68</v>
      </c>
      <c r="N17" s="42"/>
      <c r="O17" s="32">
        <v>0</v>
      </c>
      <c r="P17" s="33">
        <v>4</v>
      </c>
      <c r="Q17" s="41">
        <f>+P17*Q8</f>
        <v>68</v>
      </c>
      <c r="R17" s="39"/>
      <c r="S17" s="32">
        <v>0</v>
      </c>
      <c r="T17" s="33">
        <v>4</v>
      </c>
      <c r="U17" s="41">
        <f>+T17*U8</f>
        <v>68</v>
      </c>
      <c r="V17" s="43"/>
      <c r="W17" s="32">
        <v>0</v>
      </c>
      <c r="X17" s="33">
        <v>4</v>
      </c>
      <c r="Y17" s="41">
        <f>+X17*Y8</f>
        <v>68</v>
      </c>
      <c r="Z17" s="39"/>
      <c r="AA17" s="32">
        <v>0</v>
      </c>
      <c r="AB17" s="33">
        <v>4</v>
      </c>
      <c r="AC17" s="41">
        <f>+AB17*AC8</f>
        <v>68</v>
      </c>
      <c r="AD17" s="44"/>
      <c r="AE17" s="32">
        <v>0</v>
      </c>
      <c r="AF17" s="33">
        <v>4</v>
      </c>
      <c r="AG17" s="41">
        <f>+AF17*AG8</f>
        <v>68</v>
      </c>
      <c r="AH17" s="39"/>
      <c r="AI17" s="32">
        <v>0</v>
      </c>
      <c r="AJ17" s="33">
        <v>4</v>
      </c>
      <c r="AK17" s="41">
        <f>+AJ17*AK8</f>
        <v>68</v>
      </c>
      <c r="AM17" s="30"/>
      <c r="AN17" s="312">
        <v>8</v>
      </c>
      <c r="AO17" s="303">
        <v>12</v>
      </c>
      <c r="AP17" s="304">
        <v>16</v>
      </c>
      <c r="AQ17" s="302"/>
      <c r="AR17" s="313"/>
      <c r="AS17" s="303">
        <v>8</v>
      </c>
      <c r="AT17" s="303">
        <v>0</v>
      </c>
      <c r="AU17" s="304">
        <v>16</v>
      </c>
      <c r="AV17" s="314"/>
      <c r="AW17" s="486"/>
      <c r="AX17" s="305">
        <v>16</v>
      </c>
      <c r="AY17" s="306">
        <v>24</v>
      </c>
      <c r="AZ17" s="307">
        <v>160</v>
      </c>
      <c r="BA17" s="302"/>
      <c r="BB17" s="302"/>
      <c r="BC17" s="305">
        <v>3</v>
      </c>
      <c r="BD17" s="306">
        <v>1</v>
      </c>
      <c r="BE17" s="307">
        <v>40</v>
      </c>
      <c r="BF17" s="302"/>
      <c r="BG17" s="310" t="s">
        <v>258</v>
      </c>
      <c r="BH17" s="514">
        <v>95</v>
      </c>
      <c r="BI17" s="514"/>
      <c r="BJ17" s="514"/>
      <c r="BK17" s="514"/>
      <c r="BL17" s="514"/>
      <c r="BM17" s="328"/>
      <c r="BN17" s="503"/>
      <c r="BO17" s="310" t="s">
        <v>238</v>
      </c>
      <c r="BP17" s="515">
        <v>95</v>
      </c>
      <c r="BQ17" s="515"/>
      <c r="BR17" s="515"/>
      <c r="BS17" s="516"/>
      <c r="BT17" s="517"/>
      <c r="BU17" s="277"/>
      <c r="BV17" s="277"/>
      <c r="BW17" s="277"/>
      <c r="BX17" s="277"/>
      <c r="BY17" s="277"/>
      <c r="BZ17" s="277"/>
      <c r="CA17" s="277"/>
      <c r="CB17" s="277"/>
      <c r="CC17" s="277"/>
      <c r="CD17" s="277"/>
      <c r="CE17" s="277"/>
      <c r="CF17" s="277"/>
      <c r="CG17" s="277"/>
      <c r="CH17" s="277"/>
      <c r="CI17" s="277"/>
      <c r="CJ17" s="277"/>
      <c r="CK17" s="277"/>
      <c r="CL17" s="277"/>
      <c r="CM17" s="277"/>
      <c r="CN17" s="277"/>
      <c r="CO17" s="277"/>
      <c r="CP17" s="277"/>
      <c r="CQ17" s="277"/>
      <c r="CR17" s="277"/>
      <c r="CS17" s="277"/>
      <c r="CT17" s="277"/>
      <c r="CU17" s="277"/>
      <c r="CV17" s="277"/>
      <c r="CW17" s="277"/>
      <c r="CX17" s="277"/>
      <c r="CY17" s="277"/>
      <c r="CZ17" s="277"/>
      <c r="DA17" s="277"/>
      <c r="DB17" s="277"/>
      <c r="DC17" s="277"/>
      <c r="DD17" s="277"/>
      <c r="DE17" s="277"/>
    </row>
    <row r="18" spans="3:116" s="29" customFormat="1" ht="14.25" customHeight="1" x14ac:dyDescent="0.25">
      <c r="C18" s="30"/>
      <c r="D18" s="30"/>
      <c r="E18" s="30"/>
      <c r="F18" s="31"/>
      <c r="G18" s="37"/>
      <c r="H18" s="37"/>
      <c r="I18" s="27"/>
      <c r="J18" s="27"/>
      <c r="K18" s="37"/>
      <c r="L18" s="37"/>
      <c r="M18" s="27"/>
      <c r="N18" s="27"/>
      <c r="O18" s="37"/>
      <c r="P18" s="37"/>
      <c r="Q18" s="27"/>
      <c r="R18" s="27"/>
      <c r="S18" s="37"/>
      <c r="T18" s="37"/>
      <c r="U18" s="27"/>
      <c r="V18" s="27"/>
      <c r="W18" s="37"/>
      <c r="X18" s="37"/>
      <c r="Y18" s="27"/>
      <c r="Z18" s="27"/>
      <c r="AA18" s="37"/>
      <c r="AB18" s="37"/>
      <c r="AC18" s="27"/>
      <c r="AD18" s="27"/>
      <c r="AE18" s="37"/>
      <c r="AF18" s="37"/>
      <c r="AG18" s="27"/>
      <c r="AH18" s="27"/>
      <c r="AI18" s="37"/>
      <c r="AJ18" s="37"/>
      <c r="AK18" s="27"/>
      <c r="AM18" s="30"/>
      <c r="AN18" s="315"/>
      <c r="AO18" s="315"/>
      <c r="AP18" s="315"/>
      <c r="AQ18" s="302"/>
      <c r="AR18" s="313"/>
      <c r="AS18" s="316"/>
      <c r="AT18" s="316"/>
      <c r="AU18" s="316"/>
      <c r="AV18" s="314"/>
      <c r="AW18" s="314"/>
      <c r="AX18" s="314"/>
      <c r="AY18" s="302"/>
      <c r="AZ18" s="302"/>
      <c r="BA18" s="302"/>
      <c r="BB18" s="302"/>
      <c r="BC18" s="15"/>
      <c r="BD18" s="15"/>
      <c r="BE18" s="15"/>
      <c r="BF18" s="302"/>
      <c r="BG18" s="503"/>
      <c r="BH18" s="503"/>
      <c r="BI18" s="503"/>
      <c r="BJ18" s="503"/>
      <c r="BK18" s="503"/>
      <c r="BL18" s="503"/>
      <c r="BM18" s="503"/>
      <c r="BN18" s="311"/>
      <c r="BO18" s="512"/>
      <c r="BP18" s="503"/>
      <c r="BQ18" s="503"/>
      <c r="BR18" s="503"/>
      <c r="BS18" s="503"/>
      <c r="BT18" s="513"/>
      <c r="BU18" s="277"/>
      <c r="BV18" s="277"/>
      <c r="BW18" s="277"/>
      <c r="BX18" s="277"/>
      <c r="BY18" s="277"/>
      <c r="BZ18" s="277"/>
      <c r="CA18" s="277"/>
      <c r="CB18" s="277"/>
      <c r="CC18" s="277"/>
      <c r="CD18" s="277"/>
      <c r="CE18" s="277"/>
      <c r="CF18" s="277"/>
      <c r="CG18" s="277"/>
      <c r="CH18" s="277"/>
      <c r="CI18" s="277"/>
      <c r="CJ18" s="277"/>
      <c r="CK18" s="277"/>
      <c r="CL18" s="277"/>
      <c r="CM18" s="277"/>
      <c r="CN18" s="277"/>
      <c r="CO18" s="277"/>
      <c r="CP18" s="277"/>
      <c r="CQ18" s="277"/>
      <c r="CR18" s="277"/>
      <c r="CS18" s="277"/>
      <c r="CT18" s="277"/>
      <c r="CU18" s="277"/>
      <c r="CV18" s="277"/>
      <c r="CW18" s="277"/>
      <c r="CX18" s="277"/>
      <c r="CY18" s="277"/>
      <c r="CZ18" s="277"/>
      <c r="DA18" s="277"/>
      <c r="DB18" s="277"/>
      <c r="DC18" s="277"/>
      <c r="DD18" s="277"/>
      <c r="DE18" s="277"/>
    </row>
    <row r="19" spans="3:116" s="29" customFormat="1" ht="96.75" customHeight="1" x14ac:dyDescent="0.25">
      <c r="C19" s="30"/>
      <c r="D19" s="30"/>
      <c r="E19" s="30"/>
      <c r="F19" s="31"/>
      <c r="G19" s="37"/>
      <c r="H19" s="37"/>
      <c r="I19" s="27"/>
      <c r="J19" s="27"/>
      <c r="K19" s="37"/>
      <c r="L19" s="37"/>
      <c r="M19" s="27"/>
      <c r="N19" s="27"/>
      <c r="O19" s="37"/>
      <c r="P19" s="37"/>
      <c r="Q19" s="27"/>
      <c r="R19" s="27"/>
      <c r="S19" s="37"/>
      <c r="T19" s="37"/>
      <c r="U19" s="27"/>
      <c r="V19" s="27"/>
      <c r="W19" s="37"/>
      <c r="X19" s="37"/>
      <c r="Y19" s="27"/>
      <c r="Z19" s="27"/>
      <c r="AA19" s="465" t="s">
        <v>30</v>
      </c>
      <c r="AB19" s="466"/>
      <c r="AC19" s="467"/>
      <c r="AD19" s="27"/>
      <c r="AE19" s="282"/>
      <c r="AF19" s="283" t="s">
        <v>31</v>
      </c>
      <c r="AG19" s="284"/>
      <c r="AH19" s="48"/>
      <c r="AI19" s="282"/>
      <c r="AJ19" s="285" t="s">
        <v>32</v>
      </c>
      <c r="AK19" s="284"/>
      <c r="AM19" s="30"/>
      <c r="AN19" s="474" t="s">
        <v>183</v>
      </c>
      <c r="AO19" s="475"/>
      <c r="AP19" s="476"/>
      <c r="AQ19" s="302"/>
      <c r="AR19" s="313"/>
      <c r="AS19" s="469" t="s">
        <v>188</v>
      </c>
      <c r="AT19" s="469"/>
      <c r="AU19" s="470"/>
      <c r="AV19" s="314"/>
      <c r="AW19" s="314"/>
      <c r="AX19" s="314"/>
      <c r="AY19" s="314"/>
      <c r="AZ19" s="314"/>
      <c r="BA19" s="302"/>
      <c r="BB19" s="302"/>
      <c r="BC19" s="492" t="s">
        <v>190</v>
      </c>
      <c r="BD19" s="483"/>
      <c r="BE19" s="484"/>
      <c r="BF19" s="302"/>
      <c r="BG19" s="509" t="s">
        <v>239</v>
      </c>
      <c r="BH19" s="510"/>
      <c r="BI19" s="510"/>
      <c r="BJ19" s="510"/>
      <c r="BK19" s="510"/>
      <c r="BL19" s="510"/>
      <c r="BM19" s="511"/>
      <c r="BN19" s="503"/>
      <c r="BO19" s="509" t="s">
        <v>240</v>
      </c>
      <c r="BP19" s="510"/>
      <c r="BQ19" s="510"/>
      <c r="BR19" s="510"/>
      <c r="BS19" s="510"/>
      <c r="BT19" s="511"/>
      <c r="BU19" s="277"/>
      <c r="BV19" s="277"/>
      <c r="BW19" s="277"/>
      <c r="BX19" s="277"/>
      <c r="BY19" s="277"/>
      <c r="BZ19" s="277"/>
      <c r="CA19" s="277"/>
      <c r="CB19" s="277"/>
      <c r="CC19" s="277"/>
      <c r="CD19" s="277"/>
      <c r="CE19" s="277"/>
      <c r="CF19" s="277"/>
      <c r="CG19" s="277"/>
      <c r="CH19" s="277"/>
      <c r="CI19" s="277"/>
      <c r="CJ19" s="277"/>
      <c r="CK19" s="277"/>
      <c r="CL19" s="277"/>
      <c r="CM19" s="277"/>
      <c r="CN19" s="277"/>
      <c r="CO19" s="277"/>
      <c r="CP19" s="277"/>
      <c r="CQ19" s="277"/>
      <c r="CR19" s="277"/>
      <c r="CS19" s="277"/>
      <c r="CT19" s="277"/>
      <c r="CU19" s="277"/>
      <c r="CV19" s="277"/>
      <c r="CW19" s="277"/>
      <c r="CX19" s="277"/>
      <c r="CY19" s="277"/>
      <c r="CZ19" s="277"/>
      <c r="DA19" s="277"/>
      <c r="DB19" s="277"/>
      <c r="DC19" s="277"/>
      <c r="DD19" s="277"/>
      <c r="DE19" s="277"/>
    </row>
    <row r="20" spans="3:116" s="29" customFormat="1" ht="59.25" customHeight="1" x14ac:dyDescent="0.25">
      <c r="C20" s="30"/>
      <c r="D20" s="30"/>
      <c r="E20" s="30"/>
      <c r="F20" s="31"/>
      <c r="G20" s="37"/>
      <c r="H20" s="37"/>
      <c r="I20" s="27"/>
      <c r="J20" s="27"/>
      <c r="K20" s="37"/>
      <c r="L20" s="37"/>
      <c r="M20" s="27"/>
      <c r="N20" s="27"/>
      <c r="O20" s="37"/>
      <c r="P20" s="37"/>
      <c r="Q20" s="27"/>
      <c r="R20" s="27"/>
      <c r="S20" s="37"/>
      <c r="T20" s="37"/>
      <c r="U20" s="27"/>
      <c r="V20" s="27"/>
      <c r="W20" s="37"/>
      <c r="X20" s="37"/>
      <c r="Y20" s="27"/>
      <c r="Z20" s="27"/>
      <c r="AA20" s="279">
        <v>1</v>
      </c>
      <c r="AB20" s="280">
        <v>1</v>
      </c>
      <c r="AC20" s="281">
        <f>+AC$8*(AA20+AB20)</f>
        <v>34</v>
      </c>
      <c r="AD20" s="27"/>
      <c r="AE20" s="279">
        <v>2</v>
      </c>
      <c r="AF20" s="280">
        <v>2</v>
      </c>
      <c r="AG20" s="281">
        <f>+AG$8*(AE20+AF20)</f>
        <v>68</v>
      </c>
      <c r="AH20" s="53"/>
      <c r="AI20" s="279">
        <v>2</v>
      </c>
      <c r="AJ20" s="280">
        <v>2</v>
      </c>
      <c r="AK20" s="281">
        <f>+AG$8*(AI20+AJ20)</f>
        <v>68</v>
      </c>
      <c r="AM20" s="30"/>
      <c r="AN20" s="317">
        <v>12</v>
      </c>
      <c r="AO20" s="318">
        <v>4</v>
      </c>
      <c r="AP20" s="319">
        <v>16</v>
      </c>
      <c r="AQ20" s="27"/>
      <c r="AR20" s="313"/>
      <c r="AS20" s="306">
        <v>6</v>
      </c>
      <c r="AT20" s="306">
        <v>0</v>
      </c>
      <c r="AU20" s="307">
        <v>12</v>
      </c>
      <c r="AV20" s="314"/>
      <c r="AW20" s="314"/>
      <c r="AX20" s="314"/>
      <c r="AY20" s="314"/>
      <c r="AZ20" s="314"/>
      <c r="BA20" s="302"/>
      <c r="BB20" s="302"/>
      <c r="BC20" s="320">
        <v>2</v>
      </c>
      <c r="BD20" s="321">
        <v>1</v>
      </c>
      <c r="BE20" s="322">
        <v>30</v>
      </c>
      <c r="BF20" s="302"/>
      <c r="BG20" s="310" t="s">
        <v>260</v>
      </c>
      <c r="BH20" s="514">
        <v>76</v>
      </c>
      <c r="BI20" s="514"/>
      <c r="BJ20" s="514"/>
      <c r="BK20" s="514"/>
      <c r="BL20" s="514"/>
      <c r="BM20" s="328"/>
      <c r="BN20" s="503"/>
      <c r="BO20" s="310" t="s">
        <v>241</v>
      </c>
      <c r="BP20" s="515">
        <v>95</v>
      </c>
      <c r="BQ20" s="515"/>
      <c r="BR20" s="515"/>
      <c r="BS20" s="516"/>
      <c r="BT20" s="517"/>
      <c r="BU20" s="277"/>
      <c r="BV20" s="277"/>
      <c r="BW20" s="277"/>
      <c r="BX20" s="277"/>
      <c r="BY20" s="277"/>
      <c r="BZ20" s="277"/>
      <c r="CA20" s="277"/>
      <c r="CB20" s="277"/>
      <c r="CC20" s="277"/>
      <c r="CD20" s="277"/>
      <c r="CE20" s="277"/>
      <c r="CF20" s="277"/>
      <c r="CG20" s="277"/>
      <c r="CH20" s="277"/>
      <c r="CI20" s="277"/>
      <c r="CJ20" s="277"/>
      <c r="CK20" s="277"/>
      <c r="CL20" s="277"/>
      <c r="CM20" s="277"/>
      <c r="CN20" s="277"/>
      <c r="CO20" s="277"/>
      <c r="CP20" s="277"/>
      <c r="CQ20" s="277"/>
      <c r="CR20" s="277"/>
      <c r="CS20" s="277"/>
      <c r="CT20" s="277"/>
      <c r="CU20" s="277"/>
      <c r="CV20" s="277"/>
      <c r="CW20" s="277"/>
      <c r="CX20" s="277"/>
      <c r="CY20" s="277"/>
      <c r="CZ20" s="277"/>
      <c r="DA20" s="277"/>
      <c r="DB20" s="277"/>
      <c r="DC20" s="277"/>
      <c r="DD20" s="277"/>
      <c r="DE20" s="277"/>
    </row>
    <row r="21" spans="3:116" s="29" customFormat="1" ht="14.25" customHeight="1" x14ac:dyDescent="0.25">
      <c r="C21" s="30"/>
      <c r="D21" s="30"/>
      <c r="E21" s="30"/>
      <c r="F21" s="31"/>
      <c r="G21" s="37"/>
      <c r="H21" s="37"/>
      <c r="I21" s="27"/>
      <c r="J21" s="27"/>
      <c r="K21" s="37"/>
      <c r="L21" s="37"/>
      <c r="M21" s="27"/>
      <c r="N21" s="27"/>
      <c r="O21" s="37"/>
      <c r="P21" s="37"/>
      <c r="Q21" s="27"/>
      <c r="R21" s="27"/>
      <c r="S21" s="37"/>
      <c r="T21" s="37"/>
      <c r="U21" s="27"/>
      <c r="V21" s="27"/>
      <c r="W21" s="37"/>
      <c r="X21" s="37"/>
      <c r="Y21" s="27"/>
      <c r="Z21" s="27"/>
      <c r="AA21" s="37"/>
      <c r="AB21" s="37"/>
      <c r="AC21" s="27"/>
      <c r="AD21" s="27"/>
      <c r="AE21" s="37"/>
      <c r="AF21" s="37"/>
      <c r="AG21" s="27"/>
      <c r="AH21" s="27"/>
      <c r="AI21" s="37"/>
      <c r="AJ21" s="37"/>
      <c r="AK21" s="27"/>
      <c r="AM21" s="30"/>
      <c r="AN21" s="37"/>
      <c r="AO21" s="37"/>
      <c r="AP21" s="27"/>
      <c r="AQ21" s="27"/>
      <c r="AR21" s="313"/>
      <c r="AS21" s="314"/>
      <c r="AT21" s="314"/>
      <c r="AU21" s="314"/>
      <c r="AV21" s="314"/>
      <c r="AW21" s="314"/>
      <c r="AX21" s="314"/>
      <c r="AY21" s="302"/>
      <c r="AZ21" s="302"/>
      <c r="BA21" s="302"/>
      <c r="BB21" s="302"/>
      <c r="BC21" s="316"/>
      <c r="BD21" s="316"/>
      <c r="BE21" s="316"/>
      <c r="BF21" s="302"/>
      <c r="BG21" s="503"/>
      <c r="BH21" s="503"/>
      <c r="BI21" s="503"/>
      <c r="BJ21" s="503"/>
      <c r="BK21" s="503"/>
      <c r="BL21" s="503"/>
      <c r="BM21" s="503"/>
      <c r="BN21" s="311"/>
      <c r="BO21" s="512"/>
      <c r="BP21" s="503"/>
      <c r="BQ21" s="503"/>
      <c r="BR21" s="503"/>
      <c r="BS21" s="503"/>
      <c r="BT21" s="513"/>
      <c r="BU21" s="277"/>
      <c r="BV21" s="277"/>
      <c r="BW21" s="277"/>
      <c r="BX21" s="277"/>
      <c r="BY21" s="277"/>
      <c r="BZ21" s="277"/>
      <c r="CA21" s="277"/>
      <c r="CB21" s="277"/>
      <c r="CC21" s="277"/>
      <c r="CD21" s="277"/>
      <c r="CE21" s="277"/>
      <c r="CF21" s="277"/>
      <c r="CG21" s="277"/>
      <c r="CH21" s="277"/>
      <c r="CI21" s="277"/>
      <c r="CJ21" s="277"/>
      <c r="CK21" s="277"/>
      <c r="CL21" s="277"/>
      <c r="CM21" s="277"/>
      <c r="CN21" s="277"/>
      <c r="CO21" s="277"/>
      <c r="CP21" s="277"/>
      <c r="CQ21" s="277"/>
      <c r="CR21" s="277"/>
      <c r="CS21" s="277"/>
      <c r="CT21" s="277"/>
      <c r="CU21" s="277"/>
      <c r="CV21" s="277"/>
      <c r="CW21" s="277"/>
      <c r="CX21" s="277"/>
      <c r="CY21" s="277"/>
      <c r="CZ21" s="277"/>
      <c r="DA21" s="277"/>
      <c r="DB21" s="277"/>
      <c r="DC21" s="277"/>
      <c r="DD21" s="277"/>
      <c r="DE21" s="277"/>
    </row>
    <row r="22" spans="3:116" s="24" customFormat="1" ht="52.5" customHeight="1" x14ac:dyDescent="0.25">
      <c r="G22" s="397" t="s">
        <v>33</v>
      </c>
      <c r="H22" s="398"/>
      <c r="I22" s="398"/>
      <c r="J22" s="398"/>
      <c r="K22" s="398"/>
      <c r="L22" s="398"/>
      <c r="M22" s="399"/>
      <c r="N22" s="38"/>
      <c r="O22" s="397" t="s">
        <v>34</v>
      </c>
      <c r="P22" s="398"/>
      <c r="Q22" s="398"/>
      <c r="R22" s="398"/>
      <c r="S22" s="398"/>
      <c r="T22" s="398"/>
      <c r="U22" s="399"/>
      <c r="V22" s="54"/>
      <c r="AA22" s="397" t="s">
        <v>35</v>
      </c>
      <c r="AB22" s="398"/>
      <c r="AC22" s="399"/>
      <c r="AD22" s="38"/>
      <c r="AN22" s="474" t="s">
        <v>173</v>
      </c>
      <c r="AO22" s="475"/>
      <c r="AP22" s="476"/>
      <c r="AQ22" s="302"/>
      <c r="AR22" s="313"/>
      <c r="AS22" s="469" t="s">
        <v>191</v>
      </c>
      <c r="AT22" s="469"/>
      <c r="AU22" s="470"/>
      <c r="AV22" s="25"/>
      <c r="AW22" s="25"/>
      <c r="AX22" s="25"/>
      <c r="AY22" s="302"/>
      <c r="AZ22" s="302"/>
      <c r="BA22" s="302"/>
      <c r="BB22" s="302"/>
      <c r="BC22" s="492" t="s">
        <v>192</v>
      </c>
      <c r="BD22" s="483"/>
      <c r="BE22" s="484"/>
      <c r="BF22" s="302"/>
      <c r="BG22" s="509" t="s">
        <v>242</v>
      </c>
      <c r="BH22" s="510"/>
      <c r="BI22" s="510"/>
      <c r="BJ22" s="510"/>
      <c r="BK22" s="510"/>
      <c r="BL22" s="510"/>
      <c r="BM22" s="511"/>
      <c r="BN22" s="503"/>
      <c r="BO22" s="509" t="s">
        <v>243</v>
      </c>
      <c r="BP22" s="510"/>
      <c r="BQ22" s="510"/>
      <c r="BR22" s="510"/>
      <c r="BS22" s="510"/>
      <c r="BT22" s="511"/>
      <c r="BU22" s="277"/>
      <c r="BV22" s="277"/>
      <c r="BW22" s="277"/>
      <c r="BX22" s="277"/>
      <c r="BY22" s="277"/>
      <c r="BZ22" s="277"/>
      <c r="CA22" s="277"/>
      <c r="CB22" s="277"/>
      <c r="CC22" s="277"/>
      <c r="CD22" s="277"/>
      <c r="CE22" s="277"/>
      <c r="CF22" s="277"/>
      <c r="CG22" s="277"/>
      <c r="CH22" s="277"/>
      <c r="CI22" s="277"/>
      <c r="CJ22" s="277"/>
      <c r="CK22" s="277"/>
      <c r="CL22" s="277"/>
      <c r="CM22" s="277"/>
      <c r="CN22" s="277"/>
      <c r="CO22" s="277"/>
      <c r="CP22" s="277"/>
      <c r="CQ22" s="277"/>
      <c r="CR22" s="277"/>
      <c r="CS22" s="277"/>
      <c r="CT22" s="277"/>
      <c r="CU22" s="277"/>
      <c r="CV22" s="277"/>
      <c r="CW22" s="277"/>
      <c r="CX22" s="277"/>
      <c r="CY22" s="277"/>
      <c r="CZ22" s="277"/>
      <c r="DA22" s="277"/>
      <c r="DB22" s="277"/>
      <c r="DC22" s="277"/>
      <c r="DD22" s="277"/>
      <c r="DE22" s="277"/>
    </row>
    <row r="23" spans="3:116" s="29" customFormat="1" ht="37.5" customHeight="1" x14ac:dyDescent="0.25">
      <c r="G23" s="55">
        <v>2</v>
      </c>
      <c r="H23" s="56">
        <v>2</v>
      </c>
      <c r="I23" s="57">
        <f>+I$8*(G23+H23)</f>
        <v>68</v>
      </c>
      <c r="J23" s="56"/>
      <c r="K23" s="57">
        <v>2</v>
      </c>
      <c r="L23" s="56">
        <v>2</v>
      </c>
      <c r="M23" s="58">
        <f>+$M$8*(K23+L23)</f>
        <v>68</v>
      </c>
      <c r="N23" s="38"/>
      <c r="O23" s="55">
        <v>1</v>
      </c>
      <c r="P23" s="56">
        <v>1</v>
      </c>
      <c r="Q23" s="57">
        <f>+Q$8*(O23+P23)</f>
        <v>34</v>
      </c>
      <c r="R23" s="56"/>
      <c r="S23" s="57">
        <v>1</v>
      </c>
      <c r="T23" s="56">
        <v>1</v>
      </c>
      <c r="U23" s="58">
        <f>+U$8*(S23+T23)</f>
        <v>34</v>
      </c>
      <c r="V23" s="54"/>
      <c r="AA23" s="55">
        <v>1</v>
      </c>
      <c r="AB23" s="56">
        <v>1</v>
      </c>
      <c r="AC23" s="58">
        <f>+AK$8*(AA23+AB23)</f>
        <v>34</v>
      </c>
      <c r="AD23" s="38"/>
      <c r="AN23" s="312">
        <v>16</v>
      </c>
      <c r="AO23" s="303">
        <v>24</v>
      </c>
      <c r="AP23" s="304">
        <v>40</v>
      </c>
      <c r="AQ23" s="302"/>
      <c r="AR23" s="323"/>
      <c r="AS23" s="306">
        <v>6</v>
      </c>
      <c r="AT23" s="306">
        <v>0</v>
      </c>
      <c r="AU23" s="307">
        <v>12</v>
      </c>
      <c r="AV23" s="314"/>
      <c r="AW23" s="314"/>
      <c r="AX23" s="314"/>
      <c r="AY23" s="302"/>
      <c r="AZ23" s="302"/>
      <c r="BA23" s="302"/>
      <c r="BB23" s="302"/>
      <c r="BC23" s="320">
        <v>1</v>
      </c>
      <c r="BD23" s="321">
        <v>0</v>
      </c>
      <c r="BE23" s="322">
        <v>10</v>
      </c>
      <c r="BF23" s="302"/>
      <c r="BG23" s="310" t="s">
        <v>261</v>
      </c>
      <c r="BH23" s="514">
        <v>76</v>
      </c>
      <c r="BI23" s="514"/>
      <c r="BJ23" s="514"/>
      <c r="BK23" s="514"/>
      <c r="BL23" s="514"/>
      <c r="BM23" s="328"/>
      <c r="BN23" s="503"/>
      <c r="BO23" s="310" t="s">
        <v>244</v>
      </c>
      <c r="BP23" s="515">
        <v>76</v>
      </c>
      <c r="BQ23" s="515"/>
      <c r="BR23" s="515"/>
      <c r="BS23" s="516"/>
      <c r="BT23" s="517"/>
      <c r="BU23" s="277"/>
      <c r="BV23" s="277"/>
      <c r="BW23" s="277"/>
      <c r="BX23" s="277"/>
      <c r="BY23" s="277"/>
      <c r="BZ23" s="277"/>
      <c r="CA23" s="277"/>
      <c r="CB23" s="277"/>
      <c r="CC23" s="277"/>
      <c r="CD23" s="277"/>
      <c r="CE23" s="277"/>
      <c r="CF23" s="277"/>
      <c r="CG23" s="277"/>
      <c r="CH23" s="277"/>
      <c r="CI23" s="277"/>
      <c r="CJ23" s="277"/>
      <c r="CK23" s="277"/>
      <c r="CL23" s="277"/>
      <c r="CM23" s="277"/>
      <c r="CN23" s="277"/>
      <c r="CO23" s="277"/>
      <c r="CP23" s="277"/>
      <c r="CQ23" s="277"/>
      <c r="CR23" s="277"/>
      <c r="CS23" s="277"/>
      <c r="CT23" s="277"/>
      <c r="CU23" s="277"/>
      <c r="CV23" s="277"/>
      <c r="CW23" s="277"/>
      <c r="CX23" s="277"/>
      <c r="CY23" s="277"/>
      <c r="CZ23" s="277"/>
      <c r="DA23" s="277"/>
      <c r="DB23" s="277"/>
      <c r="DC23" s="277"/>
      <c r="DD23" s="277"/>
      <c r="DE23" s="277"/>
    </row>
    <row r="24" spans="3:116" s="29" customFormat="1" ht="14.25" customHeight="1" x14ac:dyDescent="0.25">
      <c r="N24" s="27"/>
      <c r="O24" s="28"/>
      <c r="P24" s="28"/>
      <c r="Q24" s="54"/>
      <c r="R24" s="28"/>
      <c r="S24" s="28"/>
      <c r="T24" s="28"/>
      <c r="U24" s="28"/>
      <c r="V24" s="54"/>
      <c r="W24" s="28"/>
      <c r="X24" s="27"/>
      <c r="Y24" s="37"/>
      <c r="Z24" s="27"/>
      <c r="AA24" s="27"/>
      <c r="AB24" s="27"/>
      <c r="AC24" s="37"/>
      <c r="AD24" s="27"/>
      <c r="AE24" s="59"/>
      <c r="AF24" s="59"/>
      <c r="AG24" s="238"/>
      <c r="AH24" s="238"/>
      <c r="AI24" s="59"/>
      <c r="AJ24" s="59"/>
      <c r="AK24" s="238"/>
      <c r="AN24" s="314"/>
      <c r="AO24" s="314"/>
      <c r="AP24" s="314"/>
      <c r="AQ24" s="302"/>
      <c r="AR24" s="316"/>
      <c r="AS24" s="316"/>
      <c r="AT24" s="316"/>
      <c r="AU24" s="316"/>
      <c r="AV24" s="314"/>
      <c r="AW24" s="314"/>
      <c r="AX24" s="314"/>
      <c r="AY24" s="302"/>
      <c r="AZ24" s="302"/>
      <c r="BA24" s="302"/>
      <c r="BB24" s="302"/>
      <c r="BC24" s="314"/>
      <c r="BD24" s="314"/>
      <c r="BE24" s="314"/>
      <c r="BF24" s="302"/>
      <c r="BG24" s="503"/>
      <c r="BH24" s="503"/>
      <c r="BI24" s="503"/>
      <c r="BJ24" s="503"/>
      <c r="BK24" s="503"/>
      <c r="BL24" s="503"/>
      <c r="BM24" s="503"/>
      <c r="BN24" s="311"/>
      <c r="BO24" s="512"/>
      <c r="BP24" s="503"/>
      <c r="BQ24" s="503"/>
      <c r="BR24" s="503"/>
      <c r="BS24" s="503"/>
      <c r="BT24" s="513"/>
      <c r="BU24" s="277"/>
      <c r="BV24" s="277"/>
      <c r="BW24" s="277"/>
      <c r="BX24" s="277"/>
      <c r="BY24" s="277"/>
      <c r="BZ24" s="277"/>
      <c r="CA24" s="277"/>
      <c r="CB24" s="277"/>
      <c r="CC24" s="277"/>
      <c r="CD24" s="277"/>
      <c r="CE24" s="277"/>
      <c r="CF24" s="277"/>
      <c r="CG24" s="277"/>
      <c r="CH24" s="277"/>
      <c r="CI24" s="277"/>
      <c r="CJ24" s="277"/>
      <c r="CK24" s="277"/>
      <c r="CL24" s="277"/>
      <c r="CM24" s="277"/>
      <c r="CN24" s="277"/>
      <c r="CO24" s="277"/>
      <c r="CP24" s="277"/>
      <c r="CQ24" s="277"/>
      <c r="CR24" s="277"/>
      <c r="CS24" s="277"/>
      <c r="CT24" s="277"/>
      <c r="CU24" s="277"/>
      <c r="CV24" s="277"/>
      <c r="CW24" s="277"/>
      <c r="CX24" s="277"/>
      <c r="CY24" s="277"/>
      <c r="CZ24" s="277"/>
      <c r="DA24" s="277"/>
      <c r="DB24" s="277"/>
      <c r="DC24" s="277"/>
      <c r="DD24" s="277"/>
      <c r="DE24" s="277"/>
    </row>
    <row r="25" spans="3:116" s="24" customFormat="1" ht="51.75" customHeight="1" x14ac:dyDescent="0.25">
      <c r="G25" s="397" t="s">
        <v>36</v>
      </c>
      <c r="H25" s="398"/>
      <c r="I25" s="398"/>
      <c r="J25" s="398"/>
      <c r="K25" s="398"/>
      <c r="L25" s="398"/>
      <c r="M25" s="399"/>
      <c r="N25" s="38"/>
      <c r="O25" s="397" t="s">
        <v>37</v>
      </c>
      <c r="P25" s="398"/>
      <c r="Q25" s="399"/>
      <c r="V25" s="238"/>
      <c r="W25" s="397" t="s">
        <v>38</v>
      </c>
      <c r="X25" s="398"/>
      <c r="Y25" s="399"/>
      <c r="AA25" s="397" t="s">
        <v>39</v>
      </c>
      <c r="AB25" s="398"/>
      <c r="AC25" s="399"/>
      <c r="AD25" s="61"/>
      <c r="AH25" s="48"/>
      <c r="AN25" s="474" t="s">
        <v>218</v>
      </c>
      <c r="AO25" s="475"/>
      <c r="AP25" s="476"/>
      <c r="AQ25" s="316"/>
      <c r="AR25" s="485" t="s">
        <v>223</v>
      </c>
      <c r="AS25" s="468" t="s">
        <v>231</v>
      </c>
      <c r="AT25" s="469"/>
      <c r="AU25" s="470"/>
      <c r="AV25" s="25"/>
      <c r="AW25" s="25"/>
      <c r="AX25" s="25"/>
      <c r="AY25" s="302"/>
      <c r="AZ25" s="302"/>
      <c r="BA25" s="302"/>
      <c r="BB25" s="302"/>
      <c r="BC25" s="492" t="s">
        <v>228</v>
      </c>
      <c r="BD25" s="483"/>
      <c r="BE25" s="484"/>
      <c r="BF25" s="302"/>
      <c r="BG25" s="509" t="s">
        <v>245</v>
      </c>
      <c r="BH25" s="510"/>
      <c r="BI25" s="510"/>
      <c r="BJ25" s="510"/>
      <c r="BK25" s="510"/>
      <c r="BL25" s="510"/>
      <c r="BM25" s="511"/>
      <c r="BN25" s="503"/>
      <c r="BO25" s="509" t="s">
        <v>246</v>
      </c>
      <c r="BP25" s="510"/>
      <c r="BQ25" s="510"/>
      <c r="BR25" s="510"/>
      <c r="BS25" s="510"/>
      <c r="BT25" s="511"/>
      <c r="BU25" s="277"/>
      <c r="BV25" s="277"/>
      <c r="BW25" s="277"/>
      <c r="BX25" s="277"/>
      <c r="BY25" s="277"/>
      <c r="BZ25" s="277"/>
      <c r="CA25" s="277"/>
      <c r="CB25" s="277"/>
      <c r="CC25" s="277"/>
      <c r="CD25" s="277"/>
      <c r="CE25" s="277"/>
      <c r="CF25" s="277"/>
      <c r="CG25" s="277"/>
      <c r="CH25" s="277"/>
      <c r="CI25" s="277"/>
      <c r="CJ25" s="277"/>
      <c r="CK25" s="277"/>
      <c r="CL25" s="277"/>
      <c r="CM25" s="277"/>
      <c r="CN25" s="277"/>
      <c r="CO25" s="277"/>
      <c r="CP25" s="277"/>
      <c r="CQ25" s="277"/>
      <c r="CR25" s="277"/>
      <c r="CS25" s="277"/>
      <c r="CT25" s="277"/>
      <c r="CU25" s="277"/>
      <c r="CV25" s="277"/>
      <c r="CW25" s="277"/>
      <c r="CX25" s="277"/>
      <c r="CY25" s="277"/>
      <c r="CZ25" s="277"/>
      <c r="DA25" s="277"/>
      <c r="DB25" s="277"/>
      <c r="DC25" s="277"/>
      <c r="DD25" s="277"/>
      <c r="DE25" s="277"/>
    </row>
    <row r="26" spans="3:116" s="29" customFormat="1" ht="34.5" customHeight="1" x14ac:dyDescent="0.25">
      <c r="G26" s="55">
        <v>3</v>
      </c>
      <c r="H26" s="56">
        <v>3</v>
      </c>
      <c r="I26" s="57">
        <f>+U$8*(G26+H26)</f>
        <v>102</v>
      </c>
      <c r="J26" s="56"/>
      <c r="K26" s="56">
        <v>3</v>
      </c>
      <c r="L26" s="56">
        <v>3</v>
      </c>
      <c r="M26" s="58">
        <f>+Y$8*(K26+L26)</f>
        <v>102</v>
      </c>
      <c r="N26" s="38"/>
      <c r="O26" s="55">
        <v>1</v>
      </c>
      <c r="P26" s="56">
        <v>1</v>
      </c>
      <c r="Q26" s="58">
        <f>+AC$8*(O26+P26)</f>
        <v>34</v>
      </c>
      <c r="V26" s="238"/>
      <c r="W26" s="55">
        <v>2</v>
      </c>
      <c r="X26" s="56">
        <v>2</v>
      </c>
      <c r="Y26" s="58">
        <f>+AC$8*(W26+X26)</f>
        <v>68</v>
      </c>
      <c r="AA26" s="55">
        <v>1</v>
      </c>
      <c r="AB26" s="56">
        <v>1</v>
      </c>
      <c r="AC26" s="58">
        <f>+AC$8*(AA26+AB26)</f>
        <v>34</v>
      </c>
      <c r="AD26" s="61"/>
      <c r="AH26" s="53"/>
      <c r="AN26" s="312">
        <v>5</v>
      </c>
      <c r="AO26" s="303">
        <v>20</v>
      </c>
      <c r="AP26" s="304">
        <v>25</v>
      </c>
      <c r="AQ26" s="316"/>
      <c r="AR26" s="486"/>
      <c r="AS26" s="305">
        <v>40</v>
      </c>
      <c r="AT26" s="306">
        <v>0</v>
      </c>
      <c r="AU26" s="307">
        <v>40</v>
      </c>
      <c r="AV26" s="314"/>
      <c r="AW26" s="314"/>
      <c r="AX26" s="314"/>
      <c r="AY26" s="302"/>
      <c r="AZ26" s="302"/>
      <c r="BA26" s="302"/>
      <c r="BB26" s="302"/>
      <c r="BC26" s="320">
        <v>2</v>
      </c>
      <c r="BD26" s="321">
        <v>0</v>
      </c>
      <c r="BE26" s="322">
        <v>20</v>
      </c>
      <c r="BF26" s="302"/>
      <c r="BG26" s="310" t="s">
        <v>263</v>
      </c>
      <c r="BH26" s="514">
        <v>76</v>
      </c>
      <c r="BI26" s="514"/>
      <c r="BJ26" s="514"/>
      <c r="BK26" s="514"/>
      <c r="BL26" s="514"/>
      <c r="BM26" s="328"/>
      <c r="BN26" s="503"/>
      <c r="BO26" s="310" t="s">
        <v>247</v>
      </c>
      <c r="BP26" s="515">
        <v>76</v>
      </c>
      <c r="BQ26" s="515"/>
      <c r="BR26" s="515"/>
      <c r="BS26" s="516"/>
      <c r="BT26" s="517"/>
      <c r="BU26" s="277"/>
      <c r="BV26" s="277"/>
      <c r="BW26" s="277"/>
      <c r="BX26" s="277"/>
      <c r="BY26" s="277"/>
      <c r="BZ26" s="277"/>
      <c r="CA26" s="277"/>
      <c r="CB26" s="277"/>
      <c r="CC26" s="277"/>
      <c r="CD26" s="277"/>
      <c r="CE26" s="277"/>
      <c r="CF26" s="277"/>
      <c r="CG26" s="277"/>
      <c r="CH26" s="277"/>
      <c r="CI26" s="277"/>
      <c r="CJ26" s="277"/>
      <c r="CK26" s="277"/>
      <c r="CL26" s="277"/>
      <c r="CM26" s="277"/>
      <c r="CN26" s="277"/>
      <c r="CO26" s="277"/>
      <c r="CP26" s="277"/>
      <c r="CQ26" s="277"/>
      <c r="CR26" s="277"/>
      <c r="CS26" s="277"/>
      <c r="CT26" s="277"/>
      <c r="CU26" s="277"/>
      <c r="CV26" s="277"/>
      <c r="CW26" s="277"/>
      <c r="CX26" s="277"/>
      <c r="CY26" s="277"/>
      <c r="CZ26" s="277"/>
      <c r="DA26" s="277"/>
      <c r="DB26" s="277"/>
      <c r="DC26" s="277"/>
      <c r="DD26" s="277"/>
      <c r="DE26" s="277"/>
    </row>
    <row r="27" spans="3:116" s="29" customFormat="1" ht="18" customHeight="1" x14ac:dyDescent="0.25">
      <c r="C27" s="30"/>
      <c r="D27" s="31"/>
      <c r="E27" s="63"/>
      <c r="F27" s="31"/>
      <c r="G27" s="27"/>
      <c r="H27" s="27"/>
      <c r="I27" s="27"/>
      <c r="J27" s="27"/>
      <c r="K27" s="27"/>
      <c r="L27" s="27"/>
      <c r="M27" s="37"/>
      <c r="N27" s="27"/>
      <c r="O27" s="28"/>
      <c r="P27" s="28"/>
      <c r="Q27" s="54"/>
      <c r="R27" s="28"/>
      <c r="S27" s="28"/>
      <c r="T27" s="28"/>
      <c r="U27" s="28"/>
      <c r="V27" s="54"/>
      <c r="W27" s="28"/>
      <c r="X27" s="27"/>
      <c r="Y27" s="37"/>
      <c r="Z27" s="27"/>
      <c r="AA27" s="27"/>
      <c r="AB27" s="27"/>
      <c r="AC27" s="37"/>
      <c r="AD27" s="27"/>
      <c r="AE27" s="59"/>
      <c r="AF27" s="59"/>
      <c r="AG27" s="238"/>
      <c r="AH27" s="238"/>
      <c r="AI27" s="59"/>
      <c r="AJ27" s="59"/>
      <c r="AK27" s="238"/>
      <c r="AM27" s="30"/>
      <c r="AN27" s="314"/>
      <c r="AO27" s="314"/>
      <c r="AP27" s="314"/>
      <c r="AQ27" s="316"/>
      <c r="AR27" s="316"/>
      <c r="AS27" s="324"/>
      <c r="AT27" s="324"/>
      <c r="AU27" s="324"/>
      <c r="AV27" s="316"/>
      <c r="AW27" s="302"/>
      <c r="AX27" s="302"/>
      <c r="AY27" s="302"/>
      <c r="AZ27" s="302"/>
      <c r="BA27" s="302"/>
      <c r="BB27" s="302"/>
      <c r="BC27" s="316"/>
      <c r="BD27" s="316"/>
      <c r="BE27" s="316"/>
      <c r="BF27" s="302"/>
      <c r="BG27" s="503"/>
      <c r="BH27" s="503"/>
      <c r="BI27" s="503"/>
      <c r="BJ27" s="503"/>
      <c r="BK27" s="503"/>
      <c r="BL27" s="503"/>
      <c r="BM27" s="503"/>
      <c r="BN27" s="311"/>
      <c r="BO27" s="512"/>
      <c r="BP27" s="503"/>
      <c r="BQ27" s="503"/>
      <c r="BR27" s="503"/>
      <c r="BS27" s="503"/>
      <c r="BT27" s="513"/>
      <c r="BU27" s="277"/>
      <c r="BV27" s="277"/>
      <c r="BW27" s="277"/>
      <c r="BX27" s="277"/>
      <c r="BY27" s="277"/>
      <c r="BZ27" s="277"/>
      <c r="CA27" s="277"/>
      <c r="CB27" s="277"/>
      <c r="CC27" s="277"/>
      <c r="CD27" s="277"/>
      <c r="CE27" s="277"/>
      <c r="CF27" s="277"/>
      <c r="CG27" s="277"/>
      <c r="CH27" s="277"/>
      <c r="CI27" s="277"/>
      <c r="CJ27" s="277"/>
      <c r="CK27" s="277"/>
      <c r="CL27" s="277"/>
      <c r="CM27" s="277"/>
      <c r="CN27" s="277"/>
      <c r="CO27" s="277"/>
      <c r="CP27" s="277"/>
      <c r="CQ27" s="277"/>
      <c r="CR27" s="277"/>
      <c r="CS27" s="277"/>
      <c r="CT27" s="277"/>
      <c r="CU27" s="277"/>
      <c r="CV27" s="277"/>
      <c r="CW27" s="277"/>
      <c r="CX27" s="277"/>
      <c r="CY27" s="277"/>
      <c r="CZ27" s="277"/>
      <c r="DA27" s="277"/>
      <c r="DB27" s="277"/>
      <c r="DC27" s="277"/>
      <c r="DD27" s="277"/>
      <c r="DE27" s="277"/>
    </row>
    <row r="28" spans="3:116" s="24" customFormat="1" ht="52.5" customHeight="1" x14ac:dyDescent="0.25">
      <c r="C28" s="25"/>
      <c r="D28" s="26"/>
      <c r="E28" s="64"/>
      <c r="F28" s="26"/>
      <c r="G28" s="397" t="s">
        <v>40</v>
      </c>
      <c r="H28" s="398"/>
      <c r="I28" s="399"/>
      <c r="K28" s="397" t="s">
        <v>41</v>
      </c>
      <c r="L28" s="398"/>
      <c r="M28" s="399"/>
      <c r="N28" s="238"/>
      <c r="O28" s="397" t="s">
        <v>42</v>
      </c>
      <c r="P28" s="398"/>
      <c r="Q28" s="398"/>
      <c r="R28" s="398"/>
      <c r="S28" s="398"/>
      <c r="T28" s="398"/>
      <c r="U28" s="399"/>
      <c r="V28" s="54"/>
      <c r="W28" s="397" t="s">
        <v>43</v>
      </c>
      <c r="X28" s="398"/>
      <c r="Y28" s="398"/>
      <c r="Z28" s="398"/>
      <c r="AA28" s="398"/>
      <c r="AB28" s="398"/>
      <c r="AC28" s="399"/>
      <c r="AD28" s="27"/>
      <c r="AE28" s="397" t="s">
        <v>44</v>
      </c>
      <c r="AF28" s="398"/>
      <c r="AG28" s="399"/>
      <c r="AH28" s="65"/>
      <c r="AM28" s="25"/>
      <c r="AN28" s="474" t="s">
        <v>219</v>
      </c>
      <c r="AO28" s="475"/>
      <c r="AP28" s="476"/>
      <c r="AQ28" s="316"/>
      <c r="AR28" s="490" t="s">
        <v>224</v>
      </c>
      <c r="AS28" s="496" t="s">
        <v>178</v>
      </c>
      <c r="AT28" s="496"/>
      <c r="AU28" s="497"/>
      <c r="AV28" s="302"/>
      <c r="AW28" s="302"/>
      <c r="AX28" s="302"/>
      <c r="AY28" s="302"/>
      <c r="AZ28" s="302"/>
      <c r="BA28" s="302"/>
      <c r="BB28" s="302"/>
      <c r="BC28" s="493" t="s">
        <v>197</v>
      </c>
      <c r="BD28" s="494"/>
      <c r="BE28" s="495"/>
      <c r="BF28" s="302"/>
      <c r="BG28" s="509" t="s">
        <v>248</v>
      </c>
      <c r="BH28" s="510"/>
      <c r="BI28" s="510"/>
      <c r="BJ28" s="510"/>
      <c r="BK28" s="510"/>
      <c r="BL28" s="510"/>
      <c r="BM28" s="511"/>
      <c r="BN28" s="503"/>
      <c r="BO28" s="509" t="s">
        <v>249</v>
      </c>
      <c r="BP28" s="510"/>
      <c r="BQ28" s="510"/>
      <c r="BR28" s="510"/>
      <c r="BS28" s="510"/>
      <c r="BT28" s="511"/>
      <c r="BU28" s="277"/>
      <c r="BV28" s="277"/>
      <c r="BW28" s="277"/>
      <c r="BX28" s="277"/>
      <c r="BY28" s="277"/>
      <c r="BZ28" s="277"/>
      <c r="CA28" s="277"/>
      <c r="CB28" s="277"/>
      <c r="CC28" s="277"/>
      <c r="CD28" s="277"/>
      <c r="CE28" s="277"/>
      <c r="CF28" s="277"/>
      <c r="CG28" s="277"/>
      <c r="CH28" s="277"/>
      <c r="CI28" s="277"/>
      <c r="CJ28" s="277"/>
      <c r="CK28" s="277"/>
      <c r="CL28" s="277"/>
      <c r="CM28" s="277"/>
      <c r="CN28" s="277"/>
      <c r="CO28" s="277"/>
      <c r="CP28" s="277"/>
      <c r="CQ28" s="277"/>
      <c r="CR28" s="277"/>
      <c r="CS28" s="277"/>
      <c r="CT28" s="277"/>
      <c r="CU28" s="277"/>
      <c r="CV28" s="277"/>
      <c r="CW28" s="277"/>
      <c r="CX28" s="277"/>
      <c r="CY28" s="277"/>
      <c r="CZ28" s="277"/>
      <c r="DA28" s="277"/>
      <c r="DB28" s="277"/>
      <c r="DC28" s="277"/>
    </row>
    <row r="29" spans="3:116" s="29" customFormat="1" ht="37.5" customHeight="1" x14ac:dyDescent="0.25">
      <c r="C29" s="30"/>
      <c r="D29" s="31"/>
      <c r="E29" s="63"/>
      <c r="F29" s="31"/>
      <c r="G29" s="55">
        <v>1</v>
      </c>
      <c r="H29" s="56">
        <v>1</v>
      </c>
      <c r="I29" s="58">
        <f>+U$8*(G29+H29)</f>
        <v>34</v>
      </c>
      <c r="K29" s="55">
        <v>1</v>
      </c>
      <c r="L29" s="56">
        <v>1</v>
      </c>
      <c r="M29" s="58">
        <f>+Y$8*(K29+L29)</f>
        <v>34</v>
      </c>
      <c r="N29" s="238"/>
      <c r="O29" s="55">
        <v>1</v>
      </c>
      <c r="P29" s="56">
        <v>1</v>
      </c>
      <c r="Q29" s="57">
        <f>+Q$8*(O29+P29)</f>
        <v>34</v>
      </c>
      <c r="R29" s="56"/>
      <c r="S29" s="57">
        <v>1</v>
      </c>
      <c r="T29" s="56">
        <v>1</v>
      </c>
      <c r="U29" s="58">
        <f>+U$8*(S29+T29)</f>
        <v>34</v>
      </c>
      <c r="V29" s="54"/>
      <c r="W29" s="55">
        <v>1</v>
      </c>
      <c r="X29" s="56">
        <v>1</v>
      </c>
      <c r="Y29" s="57">
        <f>+$AG$8*(W29+X29)</f>
        <v>34</v>
      </c>
      <c r="Z29" s="56"/>
      <c r="AA29" s="57">
        <v>3</v>
      </c>
      <c r="AB29" s="56">
        <v>1</v>
      </c>
      <c r="AC29" s="58">
        <f>+$AG$8*(AA29+AB29)</f>
        <v>68</v>
      </c>
      <c r="AD29" s="27"/>
      <c r="AE29" s="55">
        <v>1</v>
      </c>
      <c r="AF29" s="56">
        <v>1</v>
      </c>
      <c r="AG29" s="58">
        <f>+AC$8*(AE29+AF29)</f>
        <v>34</v>
      </c>
      <c r="AH29" s="15"/>
      <c r="AM29" s="30"/>
      <c r="AN29" s="312">
        <v>8</v>
      </c>
      <c r="AO29" s="303">
        <v>16</v>
      </c>
      <c r="AP29" s="304">
        <v>24</v>
      </c>
      <c r="AQ29" s="316"/>
      <c r="AR29" s="491"/>
      <c r="AS29" s="325">
        <v>5</v>
      </c>
      <c r="AT29" s="325">
        <v>5</v>
      </c>
      <c r="AU29" s="326">
        <v>20</v>
      </c>
      <c r="AV29" s="302"/>
      <c r="AW29" s="302"/>
      <c r="AX29" s="302"/>
      <c r="AY29" s="302"/>
      <c r="AZ29" s="302"/>
      <c r="BA29" s="302"/>
      <c r="BB29" s="302"/>
      <c r="BC29" s="320">
        <v>2</v>
      </c>
      <c r="BD29" s="321">
        <v>2</v>
      </c>
      <c r="BE29" s="322">
        <v>40</v>
      </c>
      <c r="BF29" s="302"/>
      <c r="BG29" s="310" t="s">
        <v>264</v>
      </c>
      <c r="BH29" s="514">
        <v>76</v>
      </c>
      <c r="BI29" s="514"/>
      <c r="BJ29" s="514"/>
      <c r="BK29" s="514"/>
      <c r="BL29" s="514"/>
      <c r="BM29" s="328"/>
      <c r="BN29" s="503"/>
      <c r="BO29" s="310" t="s">
        <v>250</v>
      </c>
      <c r="BP29" s="515">
        <v>76</v>
      </c>
      <c r="BQ29" s="515"/>
      <c r="BR29" s="515"/>
      <c r="BS29" s="516"/>
      <c r="BT29" s="517"/>
      <c r="BU29" s="277"/>
      <c r="BV29" s="277"/>
      <c r="BW29" s="277"/>
      <c r="BX29" s="277"/>
      <c r="BY29" s="277"/>
      <c r="BZ29" s="277"/>
      <c r="CA29" s="277"/>
      <c r="CB29" s="277"/>
      <c r="CC29" s="277"/>
      <c r="CD29" s="277"/>
      <c r="CE29" s="277"/>
      <c r="CF29" s="277"/>
      <c r="CG29" s="277"/>
      <c r="CH29" s="277"/>
      <c r="CI29" s="277"/>
      <c r="CJ29" s="277"/>
      <c r="CK29" s="277"/>
      <c r="CL29" s="277"/>
      <c r="CM29" s="277"/>
      <c r="CN29" s="277"/>
      <c r="CO29" s="277"/>
      <c r="CP29" s="277"/>
      <c r="CQ29" s="277"/>
      <c r="CR29" s="277"/>
      <c r="CS29" s="277"/>
      <c r="CT29" s="277"/>
      <c r="CU29" s="277"/>
      <c r="CV29" s="277"/>
      <c r="CW29" s="277"/>
      <c r="CX29" s="277"/>
      <c r="CY29" s="277"/>
      <c r="CZ29" s="277"/>
      <c r="DA29" s="277"/>
      <c r="DB29" s="277"/>
      <c r="DC29" s="277"/>
    </row>
    <row r="30" spans="3:116" ht="14.25" customHeight="1" x14ac:dyDescent="0.25">
      <c r="C30" s="66"/>
      <c r="D30" s="66"/>
      <c r="E30" s="66"/>
      <c r="F30" s="31"/>
      <c r="G30" s="37"/>
      <c r="H30" s="37"/>
      <c r="I30" s="27"/>
      <c r="J30" s="27"/>
      <c r="K30" s="37"/>
      <c r="L30" s="37"/>
      <c r="M30" s="27"/>
      <c r="N30" s="27"/>
      <c r="O30" s="37"/>
      <c r="P30" s="37"/>
      <c r="Q30" s="27"/>
      <c r="R30" s="27"/>
      <c r="S30" s="37"/>
      <c r="T30" s="37"/>
      <c r="U30" s="27"/>
      <c r="V30" s="27"/>
      <c r="W30" s="37"/>
      <c r="X30" s="37"/>
      <c r="Y30" s="27"/>
      <c r="Z30" s="27"/>
      <c r="AA30" s="37"/>
      <c r="AB30" s="37"/>
      <c r="AC30" s="27"/>
      <c r="AD30" s="27"/>
      <c r="AE30" s="37"/>
      <c r="AF30" s="37"/>
      <c r="AG30" s="27"/>
      <c r="AH30" s="27"/>
      <c r="AI30" s="37"/>
      <c r="AJ30" s="37"/>
      <c r="AK30" s="27"/>
      <c r="AM30" s="66"/>
      <c r="AN30" s="316"/>
      <c r="AO30" s="316"/>
      <c r="AP30" s="316"/>
      <c r="AQ30" s="316"/>
      <c r="AR30" s="287"/>
      <c r="AS30" s="15"/>
      <c r="AT30" s="15"/>
      <c r="AU30" s="15"/>
      <c r="AV30" s="316"/>
      <c r="AW30" s="302"/>
      <c r="AX30" s="302"/>
      <c r="AY30" s="302"/>
      <c r="AZ30" s="302"/>
      <c r="BA30" s="302"/>
      <c r="BB30" s="302"/>
      <c r="BC30" s="316"/>
      <c r="BD30" s="316"/>
      <c r="BE30" s="316"/>
      <c r="BF30" s="302"/>
      <c r="BG30" s="503"/>
      <c r="BH30" s="503"/>
      <c r="BI30" s="503"/>
      <c r="BJ30" s="503"/>
      <c r="BK30" s="503"/>
      <c r="BL30" s="503"/>
      <c r="BM30" s="503"/>
      <c r="BN30" s="311"/>
      <c r="BO30" s="512"/>
      <c r="BP30" s="503"/>
      <c r="BQ30" s="503"/>
      <c r="BR30" s="503"/>
      <c r="BS30" s="503"/>
      <c r="BT30" s="513"/>
      <c r="DF30" s="274"/>
      <c r="DG30" s="274"/>
      <c r="DH30" s="274"/>
      <c r="DI30" s="274"/>
      <c r="DJ30" s="274"/>
      <c r="DK30" s="274"/>
      <c r="DL30" s="274"/>
    </row>
    <row r="31" spans="3:116" s="65" customFormat="1" ht="66" customHeight="1" x14ac:dyDescent="0.25">
      <c r="C31" s="67"/>
      <c r="D31" s="67"/>
      <c r="E31" s="67"/>
      <c r="F31" s="68"/>
      <c r="N31" s="28"/>
      <c r="S31" s="397" t="s">
        <v>45</v>
      </c>
      <c r="T31" s="398"/>
      <c r="U31" s="399"/>
      <c r="V31" s="238"/>
      <c r="W31" s="397" t="s">
        <v>46</v>
      </c>
      <c r="X31" s="398"/>
      <c r="Y31" s="398"/>
      <c r="Z31" s="398"/>
      <c r="AA31" s="398"/>
      <c r="AB31" s="398"/>
      <c r="AC31" s="399"/>
      <c r="AD31" s="238"/>
      <c r="AE31" s="397" t="s">
        <v>47</v>
      </c>
      <c r="AF31" s="398"/>
      <c r="AG31" s="398"/>
      <c r="AH31" s="398"/>
      <c r="AI31" s="398"/>
      <c r="AJ31" s="398"/>
      <c r="AK31" s="399"/>
      <c r="AM31" s="67"/>
      <c r="AN31" s="474" t="s">
        <v>220</v>
      </c>
      <c r="AO31" s="475"/>
      <c r="AP31" s="476"/>
      <c r="AQ31" s="316"/>
      <c r="AR31" s="288"/>
      <c r="AS31" s="496" t="s">
        <v>186</v>
      </c>
      <c r="AT31" s="496"/>
      <c r="AU31" s="497"/>
      <c r="AV31" s="316"/>
      <c r="AW31" s="302"/>
      <c r="AX31" s="302"/>
      <c r="AY31" s="302"/>
      <c r="AZ31" s="302"/>
      <c r="BA31" s="302"/>
      <c r="BB31" s="302"/>
      <c r="BC31" s="493" t="s">
        <v>198</v>
      </c>
      <c r="BD31" s="494"/>
      <c r="BE31" s="495"/>
      <c r="BF31" s="302"/>
      <c r="BG31" s="509" t="s">
        <v>251</v>
      </c>
      <c r="BH31" s="510"/>
      <c r="BI31" s="510"/>
      <c r="BJ31" s="510"/>
      <c r="BK31" s="510"/>
      <c r="BL31" s="510"/>
      <c r="BM31" s="511"/>
      <c r="BN31" s="503"/>
      <c r="BO31" s="509" t="s">
        <v>252</v>
      </c>
      <c r="BP31" s="510"/>
      <c r="BQ31" s="510"/>
      <c r="BR31" s="510"/>
      <c r="BS31" s="510"/>
      <c r="BT31" s="511"/>
      <c r="BU31" s="277"/>
      <c r="BV31" s="277"/>
      <c r="BW31" s="277"/>
      <c r="BX31" s="277"/>
      <c r="BY31" s="277"/>
      <c r="BZ31" s="277"/>
      <c r="CA31" s="277"/>
      <c r="CB31" s="277"/>
      <c r="CC31" s="277"/>
      <c r="CD31" s="277"/>
      <c r="CE31" s="277"/>
      <c r="CF31" s="277"/>
      <c r="CG31" s="277"/>
      <c r="CH31" s="277"/>
      <c r="CI31" s="277"/>
      <c r="CJ31" s="277"/>
      <c r="CK31" s="277"/>
      <c r="CL31" s="277"/>
      <c r="CM31" s="277"/>
      <c r="CN31" s="277"/>
      <c r="CO31" s="277"/>
      <c r="CP31" s="277"/>
      <c r="CQ31" s="277"/>
      <c r="CR31" s="277"/>
      <c r="CS31" s="277"/>
      <c r="CT31" s="277"/>
      <c r="CU31" s="277"/>
      <c r="CV31" s="277"/>
      <c r="CW31" s="277"/>
      <c r="CX31" s="277"/>
      <c r="CY31" s="277"/>
      <c r="CZ31" s="277"/>
      <c r="DA31" s="277"/>
      <c r="DB31" s="277"/>
      <c r="DC31" s="277"/>
      <c r="DD31" s="277"/>
      <c r="DE31" s="277"/>
    </row>
    <row r="32" spans="3:116" s="15" customFormat="1" ht="37.5" customHeight="1" x14ac:dyDescent="0.25">
      <c r="C32" s="69"/>
      <c r="D32" s="69"/>
      <c r="E32" s="69"/>
      <c r="F32" s="70"/>
      <c r="N32" s="28"/>
      <c r="S32" s="55">
        <v>1</v>
      </c>
      <c r="T32" s="56">
        <v>1</v>
      </c>
      <c r="U32" s="58">
        <f>+AG$8*(S32+T32)</f>
        <v>34</v>
      </c>
      <c r="V32" s="238"/>
      <c r="W32" s="55">
        <v>1</v>
      </c>
      <c r="X32" s="56">
        <v>1</v>
      </c>
      <c r="Y32" s="57">
        <f>+Q$8*(W32+X32)</f>
        <v>34</v>
      </c>
      <c r="Z32" s="56"/>
      <c r="AA32" s="57">
        <v>1</v>
      </c>
      <c r="AB32" s="56">
        <v>1</v>
      </c>
      <c r="AC32" s="58">
        <f>+U$8*(AA32+AB32)</f>
        <v>34</v>
      </c>
      <c r="AD32" s="238"/>
      <c r="AE32" s="55">
        <v>1</v>
      </c>
      <c r="AF32" s="56">
        <v>1</v>
      </c>
      <c r="AG32" s="57">
        <f>+Y$8*(AE32+AF32)</f>
        <v>34</v>
      </c>
      <c r="AH32" s="56"/>
      <c r="AI32" s="57">
        <v>1</v>
      </c>
      <c r="AJ32" s="56">
        <v>1</v>
      </c>
      <c r="AK32" s="58">
        <f>+AC$8*(AI32+AJ32)</f>
        <v>34</v>
      </c>
      <c r="AM32" s="69"/>
      <c r="AN32" s="317">
        <v>12</v>
      </c>
      <c r="AO32" s="318">
        <v>0</v>
      </c>
      <c r="AP32" s="319">
        <v>12</v>
      </c>
      <c r="AQ32" s="316"/>
      <c r="AR32" s="313"/>
      <c r="AS32" s="325">
        <v>6</v>
      </c>
      <c r="AT32" s="325">
        <v>0</v>
      </c>
      <c r="AU32" s="326">
        <v>12</v>
      </c>
      <c r="AV32" s="316"/>
      <c r="AW32" s="302"/>
      <c r="AX32" s="302"/>
      <c r="AY32" s="302"/>
      <c r="AZ32" s="302"/>
      <c r="BA32" s="302"/>
      <c r="BB32" s="302"/>
      <c r="BC32" s="320">
        <v>1</v>
      </c>
      <c r="BD32" s="321">
        <v>1</v>
      </c>
      <c r="BE32" s="322">
        <v>20</v>
      </c>
      <c r="BF32" s="302"/>
      <c r="BG32" s="310" t="s">
        <v>262</v>
      </c>
      <c r="BH32" s="514">
        <v>95</v>
      </c>
      <c r="BI32" s="514"/>
      <c r="BJ32" s="514"/>
      <c r="BK32" s="514"/>
      <c r="BL32" s="514"/>
      <c r="BM32" s="328"/>
      <c r="BN32" s="503"/>
      <c r="BO32" s="518" t="s">
        <v>253</v>
      </c>
      <c r="BP32" s="519"/>
      <c r="BQ32" s="327"/>
      <c r="BR32" s="520">
        <v>95</v>
      </c>
      <c r="BS32" s="520"/>
      <c r="BT32" s="521"/>
      <c r="BU32" s="277"/>
      <c r="BV32" s="277"/>
      <c r="BW32" s="277"/>
      <c r="BX32" s="277"/>
      <c r="BY32" s="277"/>
      <c r="BZ32" s="277"/>
      <c r="CA32" s="277"/>
      <c r="CB32" s="277"/>
      <c r="CC32" s="277"/>
      <c r="CD32" s="277"/>
      <c r="CE32" s="277"/>
      <c r="CF32" s="277"/>
      <c r="CG32" s="277"/>
      <c r="CH32" s="277"/>
      <c r="CI32" s="277"/>
      <c r="CJ32" s="277"/>
      <c r="CK32" s="277"/>
      <c r="CL32" s="277"/>
      <c r="CM32" s="277"/>
      <c r="CN32" s="277"/>
      <c r="CO32" s="277"/>
      <c r="CP32" s="277"/>
      <c r="CQ32" s="277"/>
      <c r="CR32" s="277"/>
      <c r="CS32" s="277"/>
      <c r="CT32" s="277"/>
      <c r="CU32" s="277"/>
      <c r="CV32" s="277"/>
      <c r="CW32" s="277"/>
      <c r="CX32" s="277"/>
      <c r="CY32" s="277"/>
      <c r="CZ32" s="277"/>
      <c r="DA32" s="277"/>
      <c r="DB32" s="277"/>
      <c r="DC32" s="277"/>
      <c r="DD32" s="277"/>
      <c r="DE32" s="277"/>
    </row>
    <row r="33" spans="2:110" s="15" customFormat="1" ht="14.25" customHeight="1" x14ac:dyDescent="0.25">
      <c r="C33" s="69"/>
      <c r="D33" s="69"/>
      <c r="E33" s="69"/>
      <c r="F33" s="70"/>
      <c r="G33" s="238"/>
      <c r="H33" s="59"/>
      <c r="I33" s="238"/>
      <c r="J33" s="59"/>
      <c r="K33" s="59"/>
      <c r="L33" s="59"/>
      <c r="M33" s="238"/>
      <c r="N33" s="238"/>
      <c r="O33" s="238"/>
      <c r="P33" s="59"/>
      <c r="Q33" s="238"/>
      <c r="R33" s="59"/>
      <c r="S33" s="59"/>
      <c r="T33" s="59"/>
      <c r="U33" s="238"/>
      <c r="V33" s="238"/>
      <c r="W33" s="238"/>
      <c r="X33" s="59"/>
      <c r="Y33" s="59"/>
      <c r="Z33" s="59"/>
      <c r="AA33" s="59"/>
      <c r="AB33" s="59"/>
      <c r="AC33" s="238"/>
      <c r="AD33" s="61"/>
      <c r="AE33" s="238"/>
      <c r="AF33" s="59"/>
      <c r="AG33" s="238"/>
      <c r="AH33" s="59"/>
      <c r="AI33" s="59"/>
      <c r="AJ33" s="59"/>
      <c r="AK33" s="238"/>
      <c r="AM33" s="69"/>
      <c r="AN33" s="316"/>
      <c r="AO33" s="316"/>
      <c r="AP33" s="316"/>
      <c r="AQ33" s="316"/>
      <c r="AR33" s="313"/>
      <c r="AS33" s="316"/>
      <c r="AT33" s="316"/>
      <c r="AU33" s="316"/>
      <c r="AV33" s="316"/>
      <c r="AW33" s="302"/>
      <c r="AX33" s="302"/>
      <c r="AY33" s="302"/>
      <c r="AZ33" s="302"/>
      <c r="BA33" s="302"/>
      <c r="BB33" s="302"/>
      <c r="BF33" s="302"/>
      <c r="BG33" s="503"/>
      <c r="BH33" s="503"/>
      <c r="BI33" s="503"/>
      <c r="BJ33" s="503"/>
      <c r="BK33" s="503"/>
      <c r="BL33" s="503"/>
      <c r="BM33" s="503"/>
      <c r="BN33" s="311"/>
      <c r="BO33" s="512"/>
      <c r="BP33" s="503"/>
      <c r="BQ33" s="503"/>
      <c r="BR33" s="503"/>
      <c r="BS33" s="503"/>
      <c r="BT33" s="513"/>
      <c r="BU33" s="277"/>
      <c r="BV33" s="277"/>
      <c r="BW33" s="277"/>
      <c r="BX33" s="277"/>
      <c r="BY33" s="277"/>
      <c r="BZ33" s="277"/>
      <c r="CA33" s="277"/>
      <c r="CB33" s="277"/>
      <c r="CC33" s="277"/>
      <c r="CD33" s="277"/>
      <c r="CE33" s="277"/>
      <c r="CF33" s="277"/>
      <c r="CG33" s="277"/>
      <c r="CH33" s="277"/>
      <c r="CI33" s="277"/>
      <c r="CJ33" s="277"/>
      <c r="CK33" s="277"/>
      <c r="CL33" s="277"/>
      <c r="CM33" s="277"/>
      <c r="CN33" s="277"/>
      <c r="CO33" s="277"/>
      <c r="CP33" s="277"/>
      <c r="CQ33" s="277"/>
      <c r="CR33" s="277"/>
      <c r="CS33" s="277"/>
      <c r="CT33" s="277"/>
      <c r="CU33" s="277"/>
      <c r="CV33" s="277"/>
      <c r="CW33" s="277"/>
      <c r="CX33" s="277"/>
      <c r="CY33" s="277"/>
      <c r="CZ33" s="277"/>
      <c r="DA33" s="277"/>
      <c r="DB33" s="277"/>
      <c r="DC33" s="277"/>
      <c r="DD33" s="277"/>
      <c r="DE33" s="277"/>
    </row>
    <row r="34" spans="2:110" s="65" customFormat="1" ht="57.75" customHeight="1" x14ac:dyDescent="0.4">
      <c r="C34" s="67"/>
      <c r="D34" s="67"/>
      <c r="E34" s="67"/>
      <c r="F34" s="68"/>
      <c r="G34" s="400" t="s">
        <v>48</v>
      </c>
      <c r="H34" s="401"/>
      <c r="I34" s="401"/>
      <c r="J34" s="401"/>
      <c r="K34" s="401"/>
      <c r="L34" s="401"/>
      <c r="M34" s="402"/>
      <c r="N34" s="238"/>
      <c r="O34" s="400" t="s">
        <v>49</v>
      </c>
      <c r="P34" s="401"/>
      <c r="Q34" s="401"/>
      <c r="R34" s="401"/>
      <c r="S34" s="401"/>
      <c r="T34" s="401"/>
      <c r="U34" s="402"/>
      <c r="V34" s="238"/>
      <c r="W34" s="403" t="s">
        <v>50</v>
      </c>
      <c r="X34" s="404"/>
      <c r="Y34" s="404"/>
      <c r="Z34" s="404"/>
      <c r="AA34" s="404"/>
      <c r="AB34" s="404"/>
      <c r="AC34" s="405"/>
      <c r="AD34" s="61"/>
      <c r="AE34" s="406" t="s">
        <v>51</v>
      </c>
      <c r="AF34" s="407"/>
      <c r="AG34" s="408"/>
      <c r="AH34" s="71"/>
      <c r="AI34" s="406" t="s">
        <v>52</v>
      </c>
      <c r="AJ34" s="407"/>
      <c r="AK34" s="408"/>
      <c r="AM34" s="67"/>
      <c r="AN34" s="471" t="s">
        <v>221</v>
      </c>
      <c r="AO34" s="472"/>
      <c r="AP34" s="473"/>
      <c r="AQ34" s="316"/>
      <c r="AR34" s="313"/>
      <c r="AS34" s="483" t="s">
        <v>189</v>
      </c>
      <c r="AT34" s="483"/>
      <c r="AU34" s="484"/>
      <c r="AV34" s="316"/>
      <c r="AW34" s="302"/>
      <c r="AX34" s="302"/>
      <c r="AY34" s="302"/>
      <c r="AZ34" s="302"/>
      <c r="BA34" s="302"/>
      <c r="BB34" s="302"/>
      <c r="BF34" s="302"/>
      <c r="BG34" s="522" t="s">
        <v>254</v>
      </c>
      <c r="BH34" s="523"/>
      <c r="BI34" s="523"/>
      <c r="BJ34" s="523"/>
      <c r="BK34" s="523"/>
      <c r="BL34" s="523"/>
      <c r="BM34" s="524"/>
      <c r="BN34" s="311"/>
      <c r="BO34" s="522" t="s">
        <v>255</v>
      </c>
      <c r="BP34" s="523"/>
      <c r="BQ34" s="523"/>
      <c r="BR34" s="523"/>
      <c r="BS34" s="523"/>
      <c r="BT34" s="524"/>
      <c r="BU34" s="277"/>
      <c r="BV34" s="277"/>
      <c r="BW34" s="277"/>
      <c r="BX34" s="277"/>
      <c r="BY34" s="277"/>
      <c r="BZ34" s="277"/>
      <c r="CA34" s="277"/>
      <c r="CB34" s="277"/>
      <c r="CC34" s="277"/>
      <c r="CD34" s="277"/>
      <c r="CE34" s="277"/>
      <c r="CF34" s="277"/>
      <c r="CG34" s="277"/>
      <c r="CH34" s="277"/>
      <c r="CI34" s="277"/>
      <c r="CJ34" s="277"/>
      <c r="CK34" s="277"/>
      <c r="CL34" s="277"/>
      <c r="CM34" s="277"/>
      <c r="CN34" s="277"/>
      <c r="CO34" s="277"/>
      <c r="CP34" s="277"/>
      <c r="CQ34" s="277"/>
      <c r="CR34" s="277"/>
      <c r="CS34" s="277"/>
      <c r="CT34" s="277"/>
      <c r="CU34" s="277"/>
      <c r="CV34" s="277"/>
      <c r="CW34" s="277"/>
      <c r="CX34" s="277"/>
      <c r="CY34" s="277"/>
      <c r="CZ34" s="277"/>
      <c r="DA34" s="277"/>
      <c r="DB34" s="277"/>
      <c r="DC34" s="277"/>
      <c r="DD34" s="277"/>
      <c r="DE34" s="277"/>
    </row>
    <row r="35" spans="2:110" s="15" customFormat="1" ht="43.5" customHeight="1" x14ac:dyDescent="0.4">
      <c r="C35" s="69"/>
      <c r="D35" s="69"/>
      <c r="E35" s="69"/>
      <c r="F35" s="70"/>
      <c r="G35" s="72">
        <v>3</v>
      </c>
      <c r="H35" s="73">
        <v>3</v>
      </c>
      <c r="I35" s="74">
        <f>+I$8*(G35+H35)</f>
        <v>102</v>
      </c>
      <c r="J35" s="74"/>
      <c r="K35" s="74">
        <v>3</v>
      </c>
      <c r="L35" s="73">
        <v>3</v>
      </c>
      <c r="M35" s="75">
        <f>+$M$8*(K35+L35)</f>
        <v>102</v>
      </c>
      <c r="N35" s="238"/>
      <c r="O35" s="72">
        <v>4</v>
      </c>
      <c r="P35" s="73">
        <v>2</v>
      </c>
      <c r="Q35" s="74">
        <f>+$M$8*(O35+P35)</f>
        <v>102</v>
      </c>
      <c r="R35" s="74"/>
      <c r="S35" s="74">
        <v>4</v>
      </c>
      <c r="T35" s="73">
        <v>2</v>
      </c>
      <c r="U35" s="75">
        <f>+U$8*(S35+T35)</f>
        <v>102</v>
      </c>
      <c r="V35" s="238"/>
      <c r="W35" s="76">
        <v>1</v>
      </c>
      <c r="X35" s="77">
        <v>1</v>
      </c>
      <c r="Y35" s="78">
        <f>+Y$8*(W35+X35)</f>
        <v>34</v>
      </c>
      <c r="Z35" s="79"/>
      <c r="AA35" s="79">
        <v>1</v>
      </c>
      <c r="AB35" s="77">
        <v>1</v>
      </c>
      <c r="AC35" s="80">
        <f>+Y$8*(AA35+AB35)</f>
        <v>34</v>
      </c>
      <c r="AD35" s="61"/>
      <c r="AE35" s="81">
        <v>1</v>
      </c>
      <c r="AF35" s="82">
        <v>1</v>
      </c>
      <c r="AG35" s="83">
        <f>+AK$8*(AE35+AF35)</f>
        <v>34</v>
      </c>
      <c r="AH35" s="71"/>
      <c r="AI35" s="81">
        <v>1</v>
      </c>
      <c r="AJ35" s="82">
        <v>1</v>
      </c>
      <c r="AK35" s="83">
        <f>+AK$8*(AI35+AJ35)</f>
        <v>34</v>
      </c>
      <c r="AM35" s="69"/>
      <c r="AN35" s="312">
        <v>8</v>
      </c>
      <c r="AO35" s="303">
        <v>16</v>
      </c>
      <c r="AP35" s="304">
        <v>24</v>
      </c>
      <c r="AQ35" s="316"/>
      <c r="AR35" s="323"/>
      <c r="AS35" s="321">
        <v>8</v>
      </c>
      <c r="AT35" s="321">
        <v>0</v>
      </c>
      <c r="AU35" s="322">
        <v>16</v>
      </c>
      <c r="AV35" s="316"/>
      <c r="AW35" s="302"/>
      <c r="AX35" s="302"/>
      <c r="AY35" s="302"/>
      <c r="AZ35" s="302"/>
      <c r="BA35" s="302"/>
      <c r="BB35" s="302"/>
      <c r="BF35" s="302"/>
      <c r="BG35" s="530" t="s">
        <v>265</v>
      </c>
      <c r="BH35" s="531"/>
      <c r="BI35" s="528">
        <v>76</v>
      </c>
      <c r="BJ35" s="528"/>
      <c r="BK35" s="527"/>
      <c r="BL35" s="527"/>
      <c r="BM35" s="532"/>
      <c r="BN35" s="311"/>
      <c r="BO35" s="525" t="s">
        <v>256</v>
      </c>
      <c r="BP35" s="526"/>
      <c r="BQ35" s="329"/>
      <c r="BR35" s="533">
        <v>38</v>
      </c>
      <c r="BS35" s="533"/>
      <c r="BT35" s="534"/>
      <c r="BU35" s="277"/>
      <c r="BV35" s="277"/>
      <c r="BW35" s="277"/>
      <c r="BX35" s="277"/>
      <c r="BY35" s="277"/>
      <c r="BZ35" s="277"/>
      <c r="CA35" s="277"/>
      <c r="CB35" s="277"/>
      <c r="CC35" s="277"/>
      <c r="CD35" s="277"/>
      <c r="CE35" s="277"/>
      <c r="CF35" s="277"/>
      <c r="CG35" s="277"/>
      <c r="CH35" s="277"/>
      <c r="CI35" s="277"/>
      <c r="CJ35" s="277"/>
      <c r="CK35" s="277"/>
      <c r="CL35" s="277"/>
      <c r="CM35" s="277"/>
      <c r="CN35" s="277"/>
      <c r="CO35" s="277"/>
      <c r="CP35" s="277"/>
      <c r="CQ35" s="277"/>
      <c r="CR35" s="277"/>
      <c r="CS35" s="277"/>
      <c r="CT35" s="277"/>
      <c r="CU35" s="277"/>
      <c r="CV35" s="277"/>
      <c r="CW35" s="277"/>
      <c r="CX35" s="277"/>
      <c r="CY35" s="277"/>
      <c r="CZ35" s="277"/>
      <c r="DA35" s="277"/>
      <c r="DB35" s="277"/>
      <c r="DC35" s="277"/>
      <c r="DD35" s="277"/>
      <c r="DE35" s="277"/>
    </row>
    <row r="36" spans="2:110" s="15" customFormat="1" ht="14.25" customHeight="1" x14ac:dyDescent="0.25">
      <c r="C36" s="69"/>
      <c r="D36" s="69"/>
      <c r="E36" s="69"/>
      <c r="F36" s="70"/>
      <c r="G36" s="28"/>
      <c r="H36" s="28"/>
      <c r="I36" s="54"/>
      <c r="J36" s="28"/>
      <c r="K36" s="28"/>
      <c r="L36" s="28"/>
      <c r="M36" s="28"/>
      <c r="N36" s="238"/>
      <c r="O36" s="84"/>
      <c r="P36" s="85"/>
      <c r="Q36" s="84"/>
      <c r="R36" s="84"/>
      <c r="S36" s="84"/>
      <c r="T36" s="85"/>
      <c r="U36" s="84"/>
      <c r="V36" s="238"/>
      <c r="W36" s="238"/>
      <c r="X36" s="59"/>
      <c r="Y36" s="59"/>
      <c r="Z36" s="59"/>
      <c r="AA36" s="59"/>
      <c r="AB36" s="59"/>
      <c r="AC36" s="238"/>
      <c r="AD36" s="61"/>
      <c r="AE36" s="61"/>
      <c r="AF36" s="61"/>
      <c r="AG36" s="62"/>
      <c r="AH36" s="59"/>
      <c r="AI36" s="59"/>
      <c r="AJ36" s="59"/>
      <c r="AK36" s="238"/>
      <c r="AM36" s="69"/>
      <c r="AN36" s="314"/>
      <c r="AO36" s="314"/>
      <c r="AP36" s="314"/>
      <c r="AQ36" s="316"/>
      <c r="AR36" s="316"/>
      <c r="AS36" s="316"/>
      <c r="AT36" s="316"/>
      <c r="AU36" s="316"/>
      <c r="AV36" s="316"/>
      <c r="AW36" s="302"/>
      <c r="AX36" s="302"/>
      <c r="AY36" s="302"/>
      <c r="AZ36" s="302"/>
      <c r="BA36" s="302"/>
      <c r="BB36" s="302"/>
      <c r="BC36" s="302"/>
      <c r="BD36" s="302"/>
      <c r="BE36" s="302"/>
      <c r="BF36" s="302"/>
      <c r="BG36" s="503"/>
      <c r="BH36" s="503"/>
      <c r="BI36" s="503"/>
      <c r="BJ36" s="503"/>
      <c r="BK36" s="503"/>
      <c r="BL36" s="503"/>
      <c r="BM36" s="503"/>
      <c r="BN36" s="311"/>
      <c r="BO36" s="503"/>
      <c r="BP36" s="503"/>
      <c r="BQ36" s="503"/>
      <c r="BR36" s="503"/>
      <c r="BS36" s="503"/>
      <c r="BT36" s="503"/>
      <c r="BU36" s="277"/>
      <c r="BV36" s="277"/>
      <c r="BW36" s="277"/>
      <c r="BX36" s="277"/>
      <c r="BY36" s="277"/>
      <c r="BZ36" s="277"/>
      <c r="CA36" s="277"/>
      <c r="CB36" s="277"/>
      <c r="CC36" s="277"/>
      <c r="CD36" s="277"/>
      <c r="CE36" s="277"/>
      <c r="CF36" s="277"/>
      <c r="CG36" s="277"/>
      <c r="CH36" s="277"/>
      <c r="CI36" s="277"/>
      <c r="CJ36" s="277"/>
      <c r="CK36" s="277"/>
      <c r="CL36" s="277"/>
      <c r="CM36" s="277"/>
      <c r="CN36" s="277"/>
      <c r="CO36" s="277"/>
      <c r="CP36" s="277"/>
      <c r="CQ36" s="277"/>
      <c r="CR36" s="277"/>
      <c r="CS36" s="277"/>
      <c r="CT36" s="277"/>
      <c r="CU36" s="277"/>
      <c r="CV36" s="277"/>
      <c r="CW36" s="277"/>
      <c r="CX36" s="277"/>
      <c r="CY36" s="277"/>
      <c r="CZ36" s="277"/>
      <c r="DA36" s="277"/>
      <c r="DB36" s="277"/>
      <c r="DC36" s="277"/>
      <c r="DD36" s="277"/>
      <c r="DE36" s="277"/>
    </row>
    <row r="37" spans="2:110" s="65" customFormat="1" ht="67.5" customHeight="1" x14ac:dyDescent="0.25">
      <c r="C37" s="67"/>
      <c r="D37" s="67"/>
      <c r="E37" s="67"/>
      <c r="F37" s="67"/>
      <c r="G37" s="413" t="s">
        <v>53</v>
      </c>
      <c r="H37" s="414"/>
      <c r="I37" s="415"/>
      <c r="K37" s="400" t="s">
        <v>54</v>
      </c>
      <c r="L37" s="401"/>
      <c r="M37" s="402"/>
      <c r="N37" s="238"/>
      <c r="O37" s="400" t="s">
        <v>55</v>
      </c>
      <c r="P37" s="401"/>
      <c r="Q37" s="401"/>
      <c r="R37" s="401"/>
      <c r="S37" s="401"/>
      <c r="T37" s="401"/>
      <c r="U37" s="402"/>
      <c r="V37" s="61"/>
      <c r="W37" s="403" t="s">
        <v>56</v>
      </c>
      <c r="X37" s="404"/>
      <c r="Y37" s="404"/>
      <c r="Z37" s="404"/>
      <c r="AA37" s="404"/>
      <c r="AB37" s="404"/>
      <c r="AC37" s="405"/>
      <c r="AD37" s="238"/>
      <c r="AE37" s="87"/>
      <c r="AF37" s="88" t="s">
        <v>145</v>
      </c>
      <c r="AG37" s="89"/>
      <c r="AH37" s="86"/>
      <c r="AI37" s="38"/>
      <c r="AJ37" s="38"/>
      <c r="AK37" s="38"/>
      <c r="AM37" s="67"/>
      <c r="AN37" s="316"/>
      <c r="AO37" s="316"/>
      <c r="AP37" s="316"/>
      <c r="AQ37" s="316"/>
      <c r="AR37" s="485" t="s">
        <v>225</v>
      </c>
      <c r="AS37" s="487" t="s">
        <v>179</v>
      </c>
      <c r="AT37" s="488"/>
      <c r="AU37" s="489"/>
      <c r="AV37" s="316"/>
      <c r="AW37" s="302"/>
      <c r="AX37" s="302"/>
      <c r="AY37" s="302"/>
      <c r="AZ37" s="302"/>
      <c r="BA37" s="302"/>
      <c r="BB37" s="302"/>
      <c r="BC37" s="302"/>
      <c r="BD37" s="302"/>
      <c r="BE37" s="302"/>
      <c r="BF37" s="302"/>
      <c r="BG37" s="522" t="s">
        <v>257</v>
      </c>
      <c r="BH37" s="523"/>
      <c r="BI37" s="523"/>
      <c r="BJ37" s="523"/>
      <c r="BK37" s="523"/>
      <c r="BL37" s="523"/>
      <c r="BM37" s="524"/>
      <c r="BN37" s="503"/>
      <c r="BO37" s="330"/>
      <c r="BP37" s="330"/>
      <c r="BQ37" s="330"/>
      <c r="BR37" s="330"/>
      <c r="BS37" s="330"/>
      <c r="BT37" s="330"/>
      <c r="BU37" s="277"/>
      <c r="BV37" s="277"/>
      <c r="BW37" s="277"/>
      <c r="BX37" s="277"/>
      <c r="BY37" s="277"/>
      <c r="BZ37" s="277"/>
      <c r="CA37" s="277"/>
      <c r="CB37" s="277"/>
      <c r="CC37" s="277"/>
      <c r="CD37" s="277"/>
      <c r="CE37" s="277"/>
      <c r="CF37" s="277"/>
      <c r="CG37" s="277"/>
      <c r="CH37" s="277"/>
      <c r="CI37" s="277"/>
      <c r="CJ37" s="277"/>
      <c r="CK37" s="277"/>
      <c r="CL37" s="277"/>
      <c r="CM37" s="277"/>
      <c r="CN37" s="277"/>
      <c r="CO37" s="277"/>
      <c r="CP37" s="277"/>
      <c r="CQ37" s="277"/>
      <c r="CR37" s="277"/>
      <c r="CS37" s="277"/>
      <c r="CT37" s="277"/>
      <c r="CU37" s="277"/>
      <c r="CV37" s="277"/>
      <c r="CW37" s="277"/>
      <c r="CX37" s="277"/>
      <c r="CY37" s="277"/>
      <c r="CZ37" s="277"/>
    </row>
    <row r="38" spans="2:110" s="15" customFormat="1" ht="37.5" customHeight="1" x14ac:dyDescent="0.25">
      <c r="C38" s="69"/>
      <c r="D38" s="69"/>
      <c r="E38" s="69"/>
      <c r="F38" s="69"/>
      <c r="G38" s="72">
        <v>1</v>
      </c>
      <c r="H38" s="73">
        <v>1</v>
      </c>
      <c r="I38" s="75">
        <f>+I$8*(G38+H38)</f>
        <v>34</v>
      </c>
      <c r="K38" s="72">
        <v>2</v>
      </c>
      <c r="L38" s="73">
        <v>2</v>
      </c>
      <c r="M38" s="75">
        <f>+M$8*(K38+L38)</f>
        <v>68</v>
      </c>
      <c r="N38" s="238"/>
      <c r="O38" s="72">
        <v>1</v>
      </c>
      <c r="P38" s="73">
        <v>1</v>
      </c>
      <c r="Q38" s="74">
        <f>+$M$8*(O38+P38)</f>
        <v>34</v>
      </c>
      <c r="R38" s="74"/>
      <c r="S38" s="74">
        <v>1</v>
      </c>
      <c r="T38" s="73">
        <v>1</v>
      </c>
      <c r="U38" s="75">
        <f>+U$8*(S38+T38)</f>
        <v>34</v>
      </c>
      <c r="V38" s="61"/>
      <c r="W38" s="76">
        <v>2</v>
      </c>
      <c r="X38" s="77">
        <v>2</v>
      </c>
      <c r="Y38" s="79">
        <f>+Y$8*(W38+X38)</f>
        <v>68</v>
      </c>
      <c r="Z38" s="79"/>
      <c r="AA38" s="79">
        <v>2</v>
      </c>
      <c r="AB38" s="77">
        <v>2</v>
      </c>
      <c r="AC38" s="90">
        <f>+AC$8*(AA38+AB38)</f>
        <v>68</v>
      </c>
      <c r="AD38" s="238"/>
      <c r="AE38" s="76">
        <v>1</v>
      </c>
      <c r="AF38" s="77">
        <v>1</v>
      </c>
      <c r="AG38" s="80">
        <f>+AC$8*(AE38+AF38)</f>
        <v>34</v>
      </c>
      <c r="AH38" s="238"/>
      <c r="AI38" s="27"/>
      <c r="AJ38" s="37"/>
      <c r="AK38" s="54"/>
      <c r="AM38" s="69"/>
      <c r="AN38" s="316"/>
      <c r="AO38" s="316"/>
      <c r="AP38" s="316"/>
      <c r="AQ38" s="316"/>
      <c r="AR38" s="486"/>
      <c r="AS38" s="331">
        <v>40</v>
      </c>
      <c r="AT38" s="325">
        <v>0</v>
      </c>
      <c r="AU38" s="326">
        <v>40</v>
      </c>
      <c r="AV38" s="316"/>
      <c r="AW38" s="302"/>
      <c r="AX38" s="302"/>
      <c r="AY38" s="302"/>
      <c r="AZ38" s="302"/>
      <c r="BA38" s="302"/>
      <c r="BB38" s="302"/>
      <c r="BC38" s="302"/>
      <c r="BD38" s="302"/>
      <c r="BE38" s="302"/>
      <c r="BF38" s="302"/>
      <c r="BG38" s="525" t="s">
        <v>266</v>
      </c>
      <c r="BH38" s="526"/>
      <c r="BI38" s="526"/>
      <c r="BJ38" s="527"/>
      <c r="BK38" s="527"/>
      <c r="BL38" s="528"/>
      <c r="BM38" s="529"/>
      <c r="BN38" s="503"/>
      <c r="BO38" s="330"/>
      <c r="BP38" s="330"/>
      <c r="BQ38" s="330"/>
      <c r="BR38" s="330"/>
      <c r="BS38" s="330"/>
      <c r="BT38" s="330"/>
      <c r="BU38" s="277"/>
      <c r="BV38" s="277"/>
      <c r="BW38" s="277"/>
      <c r="BX38" s="277"/>
      <c r="BY38" s="277"/>
      <c r="BZ38" s="277"/>
      <c r="CA38" s="277"/>
      <c r="CB38" s="277"/>
      <c r="CC38" s="277"/>
      <c r="CD38" s="277"/>
      <c r="CE38" s="277"/>
      <c r="CF38" s="277"/>
      <c r="CG38" s="277"/>
      <c r="CH38" s="277"/>
      <c r="CI38" s="277"/>
      <c r="CJ38" s="277"/>
      <c r="CK38" s="277"/>
      <c r="CL38" s="277"/>
      <c r="CM38" s="277"/>
      <c r="CN38" s="277"/>
      <c r="CO38" s="277"/>
      <c r="CP38" s="277"/>
      <c r="CQ38" s="277"/>
      <c r="CR38" s="277"/>
      <c r="CS38" s="277"/>
      <c r="CT38" s="277"/>
      <c r="CU38" s="277"/>
      <c r="CV38" s="277"/>
      <c r="CW38" s="277"/>
      <c r="CX38" s="277"/>
      <c r="CY38" s="277"/>
      <c r="CZ38" s="277"/>
    </row>
    <row r="39" spans="2:110" s="15" customFormat="1" ht="14.25" customHeight="1" x14ac:dyDescent="0.25">
      <c r="C39" s="69"/>
      <c r="D39" s="69"/>
      <c r="E39" s="69"/>
      <c r="F39" s="70"/>
      <c r="G39" s="61"/>
      <c r="H39" s="61"/>
      <c r="I39" s="62"/>
      <c r="J39" s="61"/>
      <c r="K39" s="61"/>
      <c r="L39" s="61"/>
      <c r="M39" s="61"/>
      <c r="N39" s="61"/>
      <c r="O39" s="91"/>
      <c r="P39" s="92"/>
      <c r="Q39" s="91"/>
      <c r="R39" s="91"/>
      <c r="S39" s="91"/>
      <c r="T39" s="92"/>
      <c r="U39" s="91"/>
      <c r="V39" s="61"/>
      <c r="W39" s="61"/>
      <c r="X39" s="61"/>
      <c r="Y39" s="61"/>
      <c r="Z39" s="61"/>
      <c r="AA39" s="238"/>
      <c r="AB39" s="59"/>
      <c r="AC39" s="62"/>
      <c r="AD39" s="61"/>
      <c r="AE39" s="61"/>
      <c r="AF39" s="61"/>
      <c r="AG39" s="62"/>
      <c r="AH39" s="61"/>
      <c r="AI39" s="61"/>
      <c r="AJ39" s="61"/>
      <c r="AK39" s="61"/>
      <c r="AM39" s="69"/>
      <c r="AN39" s="316"/>
      <c r="AO39" s="316"/>
      <c r="AP39" s="316"/>
      <c r="AQ39" s="316"/>
      <c r="AR39" s="316"/>
      <c r="AS39" s="316"/>
      <c r="AT39" s="316"/>
      <c r="AU39" s="316"/>
      <c r="AV39" s="316"/>
      <c r="AW39" s="302"/>
      <c r="AX39" s="302"/>
      <c r="AY39" s="302"/>
      <c r="AZ39" s="302"/>
      <c r="BA39" s="302"/>
      <c r="BB39" s="302"/>
      <c r="BC39" s="302"/>
      <c r="BD39" s="302"/>
      <c r="BE39" s="302"/>
      <c r="BF39" s="302"/>
      <c r="BG39" s="302"/>
      <c r="BH39" s="302"/>
      <c r="BI39" s="302"/>
      <c r="BJ39" s="302"/>
      <c r="BK39" s="302"/>
      <c r="BL39" s="302"/>
      <c r="BM39" s="302"/>
      <c r="BN39" s="302"/>
      <c r="BO39" s="330"/>
      <c r="BP39" s="330"/>
      <c r="BQ39" s="330"/>
      <c r="BR39" s="330"/>
      <c r="BS39" s="330"/>
      <c r="BT39" s="330"/>
      <c r="BU39" s="277"/>
      <c r="BV39" s="277"/>
      <c r="BW39" s="277"/>
      <c r="BX39" s="277"/>
      <c r="BY39" s="277"/>
      <c r="BZ39" s="277"/>
      <c r="CA39" s="277"/>
      <c r="CB39" s="277"/>
      <c r="CC39" s="277"/>
      <c r="CD39" s="277"/>
      <c r="CE39" s="277"/>
      <c r="CF39" s="277"/>
      <c r="CG39" s="277"/>
      <c r="CH39" s="277"/>
      <c r="CI39" s="277"/>
      <c r="CJ39" s="277"/>
      <c r="CK39" s="277"/>
      <c r="CL39" s="277"/>
      <c r="CM39" s="277"/>
      <c r="CN39" s="277"/>
      <c r="CO39" s="277"/>
      <c r="CP39" s="277"/>
      <c r="CQ39" s="277"/>
      <c r="CR39" s="277"/>
      <c r="CS39" s="277"/>
      <c r="CT39" s="277"/>
      <c r="CU39" s="277"/>
      <c r="CV39" s="277"/>
      <c r="CW39" s="277"/>
      <c r="CX39" s="277"/>
      <c r="CY39" s="277"/>
      <c r="CZ39" s="277"/>
      <c r="DA39" s="277"/>
      <c r="DB39" s="277"/>
      <c r="DC39" s="277"/>
      <c r="DD39" s="277"/>
      <c r="DE39" s="277"/>
      <c r="DF39" s="277"/>
    </row>
    <row r="40" spans="2:110" s="65" customFormat="1" ht="66" customHeight="1" x14ac:dyDescent="0.25">
      <c r="G40" s="409"/>
      <c r="H40" s="409"/>
      <c r="I40" s="409"/>
      <c r="J40" s="409"/>
      <c r="K40" s="409"/>
      <c r="L40" s="409"/>
      <c r="M40" s="409"/>
      <c r="N40" s="238"/>
      <c r="O40" s="403" t="s">
        <v>146</v>
      </c>
      <c r="P40" s="404"/>
      <c r="Q40" s="404"/>
      <c r="R40" s="404"/>
      <c r="S40" s="404"/>
      <c r="T40" s="404"/>
      <c r="U40" s="405"/>
      <c r="V40" s="61"/>
      <c r="W40" s="403" t="s">
        <v>57</v>
      </c>
      <c r="X40" s="404"/>
      <c r="Y40" s="404"/>
      <c r="Z40" s="404"/>
      <c r="AA40" s="404"/>
      <c r="AB40" s="404"/>
      <c r="AC40" s="405"/>
      <c r="AD40" s="61"/>
      <c r="AE40" s="406" t="s">
        <v>58</v>
      </c>
      <c r="AF40" s="407"/>
      <c r="AG40" s="408"/>
      <c r="AH40" s="238"/>
      <c r="AI40" s="406" t="s">
        <v>59</v>
      </c>
      <c r="AJ40" s="407"/>
      <c r="AK40" s="408"/>
      <c r="AN40" s="316"/>
      <c r="AO40" s="316"/>
      <c r="AP40" s="316"/>
      <c r="AQ40" s="316"/>
      <c r="AR40" s="316"/>
      <c r="AS40" s="316"/>
      <c r="AT40" s="316"/>
      <c r="AU40" s="316"/>
      <c r="AV40" s="316"/>
      <c r="AW40" s="302"/>
      <c r="AX40" s="302"/>
      <c r="AY40" s="302"/>
      <c r="AZ40" s="302"/>
      <c r="BA40" s="302"/>
      <c r="BB40" s="302"/>
      <c r="BC40" s="302"/>
      <c r="BD40" s="302"/>
      <c r="BE40" s="302"/>
      <c r="BF40" s="302"/>
      <c r="BG40" s="302"/>
      <c r="BH40" s="302"/>
      <c r="BI40" s="302"/>
      <c r="BJ40" s="302"/>
      <c r="BK40" s="302"/>
      <c r="BL40" s="302"/>
      <c r="BM40" s="302"/>
      <c r="BN40" s="302"/>
      <c r="BO40" s="302"/>
      <c r="BP40" s="302"/>
      <c r="BQ40" s="302"/>
      <c r="BR40" s="302"/>
      <c r="BS40" s="302"/>
      <c r="BT40" s="302"/>
      <c r="BU40" s="277"/>
      <c r="BV40" s="277"/>
      <c r="BW40" s="277"/>
      <c r="BX40" s="277"/>
      <c r="BY40" s="277"/>
      <c r="BZ40" s="277"/>
      <c r="CA40" s="277"/>
      <c r="CB40" s="277"/>
      <c r="CC40" s="277"/>
      <c r="CD40" s="277"/>
      <c r="CE40" s="277"/>
      <c r="CF40" s="277"/>
      <c r="CG40" s="277"/>
      <c r="CH40" s="277"/>
      <c r="CI40" s="277"/>
      <c r="CJ40" s="277"/>
      <c r="CK40" s="277"/>
      <c r="CL40" s="277"/>
      <c r="CM40" s="277"/>
      <c r="CN40" s="277"/>
      <c r="CO40" s="277"/>
      <c r="CP40" s="277"/>
      <c r="CQ40" s="277"/>
      <c r="CR40" s="277"/>
      <c r="CS40" s="277"/>
      <c r="CT40" s="277"/>
      <c r="CU40" s="277"/>
      <c r="CV40" s="277"/>
      <c r="CW40" s="277"/>
      <c r="CX40" s="277"/>
      <c r="CY40" s="277"/>
      <c r="CZ40" s="277"/>
      <c r="DA40" s="277"/>
      <c r="DB40" s="277"/>
      <c r="DC40" s="277"/>
      <c r="DD40" s="277"/>
      <c r="DE40" s="277"/>
      <c r="DF40" s="277"/>
    </row>
    <row r="41" spans="2:110" s="15" customFormat="1" ht="37.5" customHeight="1" x14ac:dyDescent="0.25">
      <c r="C41" s="66"/>
      <c r="D41" s="66"/>
      <c r="E41" s="66"/>
      <c r="F41" s="66"/>
      <c r="G41" s="238"/>
      <c r="H41" s="59"/>
      <c r="I41" s="238"/>
      <c r="J41" s="238"/>
      <c r="K41" s="238"/>
      <c r="L41" s="59"/>
      <c r="M41" s="238"/>
      <c r="N41" s="238"/>
      <c r="O41" s="76">
        <v>1</v>
      </c>
      <c r="P41" s="77">
        <v>1</v>
      </c>
      <c r="Q41" s="79">
        <f>+AC$8*(O41+P41)</f>
        <v>34</v>
      </c>
      <c r="R41" s="79"/>
      <c r="S41" s="79">
        <v>1</v>
      </c>
      <c r="T41" s="77">
        <v>1</v>
      </c>
      <c r="U41" s="90">
        <f>+AG$8*(S41+T41)</f>
        <v>34</v>
      </c>
      <c r="V41" s="61"/>
      <c r="W41" s="76">
        <v>2</v>
      </c>
      <c r="X41" s="77">
        <v>2</v>
      </c>
      <c r="Y41" s="78">
        <f>+Y$8*(W41+X41)</f>
        <v>68</v>
      </c>
      <c r="Z41" s="79"/>
      <c r="AA41" s="79">
        <v>2</v>
      </c>
      <c r="AB41" s="77">
        <v>2</v>
      </c>
      <c r="AC41" s="80">
        <f>+Y$8*(AA41+AB41)</f>
        <v>68</v>
      </c>
      <c r="AD41" s="61"/>
      <c r="AE41" s="81">
        <v>3</v>
      </c>
      <c r="AF41" s="82">
        <v>3</v>
      </c>
      <c r="AG41" s="83">
        <f>+AG$8*(AE41+AF41)</f>
        <v>102</v>
      </c>
      <c r="AH41" s="238"/>
      <c r="AI41" s="81">
        <v>3</v>
      </c>
      <c r="AJ41" s="82">
        <v>1</v>
      </c>
      <c r="AK41" s="83">
        <f>+AK$8*(AI41+AJ41)</f>
        <v>68</v>
      </c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 s="277"/>
      <c r="BC41" s="277"/>
      <c r="BD41" s="277"/>
      <c r="BE41" s="277"/>
      <c r="BF41" s="277"/>
      <c r="BG41" s="277"/>
      <c r="BH41" s="277"/>
      <c r="BI41" s="277"/>
      <c r="BJ41" s="277"/>
      <c r="BK41" s="277"/>
      <c r="BL41" s="277"/>
      <c r="BM41" s="277"/>
      <c r="BN41" s="277"/>
      <c r="BO41" s="277"/>
      <c r="BP41" s="277"/>
      <c r="BQ41" s="277"/>
      <c r="BR41" s="277"/>
      <c r="BS41" s="277"/>
      <c r="BT41" s="277"/>
      <c r="BU41" s="277"/>
      <c r="BV41" s="277"/>
      <c r="BW41" s="277"/>
      <c r="BX41" s="277"/>
      <c r="BY41" s="277"/>
      <c r="BZ41" s="277"/>
      <c r="CA41" s="277"/>
      <c r="CB41" s="277"/>
      <c r="CC41" s="277"/>
      <c r="CD41" s="277"/>
      <c r="CE41" s="277"/>
      <c r="CF41" s="277"/>
      <c r="CG41" s="277"/>
      <c r="CH41" s="277"/>
      <c r="CI41" s="277"/>
      <c r="CJ41" s="277"/>
      <c r="CK41" s="277"/>
      <c r="CL41" s="277"/>
      <c r="CM41" s="277"/>
      <c r="CN41" s="277"/>
      <c r="CO41" s="277"/>
      <c r="CP41" s="277"/>
      <c r="CQ41" s="277"/>
      <c r="CR41" s="277"/>
      <c r="CS41" s="277"/>
      <c r="CT41" s="277"/>
      <c r="CU41" s="277"/>
      <c r="CV41" s="277"/>
      <c r="CW41" s="277"/>
      <c r="CX41" s="277"/>
      <c r="CY41" s="277"/>
      <c r="CZ41" s="277"/>
      <c r="DA41" s="277"/>
      <c r="DB41" s="277"/>
      <c r="DC41" s="277"/>
      <c r="DD41" s="277"/>
      <c r="DE41" s="277"/>
      <c r="DF41" s="277"/>
    </row>
    <row r="42" spans="2:110" s="15" customFormat="1" ht="14.25" customHeight="1" x14ac:dyDescent="0.25">
      <c r="C42" s="69"/>
      <c r="D42" s="69"/>
      <c r="E42" s="69"/>
      <c r="F42" s="70"/>
      <c r="G42" s="27"/>
      <c r="H42" s="37"/>
      <c r="I42" s="54"/>
      <c r="J42" s="27"/>
      <c r="K42" s="27"/>
      <c r="L42" s="37"/>
      <c r="M42" s="93"/>
      <c r="N42" s="27"/>
      <c r="O42" s="27"/>
      <c r="P42" s="37"/>
      <c r="Q42" s="27"/>
      <c r="R42" s="27"/>
      <c r="S42" s="27"/>
      <c r="T42" s="37"/>
      <c r="U42" s="27"/>
      <c r="V42" s="28"/>
      <c r="W42" s="27"/>
      <c r="X42" s="37"/>
      <c r="Y42" s="27"/>
      <c r="Z42" s="28"/>
      <c r="AA42" s="27"/>
      <c r="AB42" s="37"/>
      <c r="AC42" s="27"/>
      <c r="AD42" s="28"/>
      <c r="AE42" s="27"/>
      <c r="AF42" s="37"/>
      <c r="AG42" s="27"/>
      <c r="AH42" s="94"/>
      <c r="AI42" s="238"/>
      <c r="AJ42" s="59"/>
      <c r="AK42" s="238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 s="277"/>
      <c r="BC42" s="277"/>
      <c r="BD42" s="277"/>
      <c r="BE42" s="277"/>
      <c r="BF42" s="277"/>
      <c r="BG42" s="277"/>
      <c r="BH42" s="277"/>
      <c r="BI42" s="277"/>
      <c r="BJ42" s="277"/>
      <c r="BK42" s="277"/>
      <c r="BL42" s="277"/>
      <c r="BM42" s="277"/>
      <c r="BN42" s="277"/>
      <c r="BO42" s="277"/>
      <c r="BP42" s="277"/>
      <c r="BQ42" s="277"/>
      <c r="BR42" s="277"/>
      <c r="BS42" s="277"/>
      <c r="BT42" s="277"/>
      <c r="BU42" s="277"/>
      <c r="BV42" s="277"/>
      <c r="BW42" s="277"/>
      <c r="BX42" s="277"/>
      <c r="BY42" s="277"/>
      <c r="BZ42" s="277"/>
      <c r="CA42" s="277"/>
      <c r="CB42" s="277"/>
      <c r="CC42" s="277"/>
      <c r="CD42" s="277"/>
      <c r="CE42" s="277"/>
      <c r="CF42" s="277"/>
      <c r="CG42" s="277"/>
      <c r="CH42" s="277"/>
      <c r="CI42" s="277"/>
      <c r="CJ42" s="277"/>
      <c r="CK42" s="277"/>
      <c r="CL42" s="277"/>
      <c r="CM42" s="277"/>
      <c r="CN42" s="277"/>
      <c r="CO42" s="277"/>
      <c r="CP42" s="277"/>
      <c r="CQ42" s="277"/>
      <c r="CR42" s="277"/>
      <c r="CS42" s="277"/>
      <c r="CT42" s="277"/>
      <c r="CU42" s="277"/>
      <c r="CV42" s="277"/>
      <c r="CW42" s="277"/>
      <c r="CX42" s="277"/>
      <c r="CY42" s="277"/>
      <c r="CZ42" s="277"/>
      <c r="DA42" s="277"/>
      <c r="DB42" s="277"/>
      <c r="DC42" s="277"/>
      <c r="DD42" s="277"/>
      <c r="DE42" s="277"/>
      <c r="DF42" s="277"/>
    </row>
    <row r="43" spans="2:110" s="65" customFormat="1" ht="58.5" customHeight="1" x14ac:dyDescent="0.25">
      <c r="B43" s="95"/>
      <c r="C43" s="67"/>
      <c r="D43" s="67"/>
      <c r="E43" s="67"/>
      <c r="F43" s="68"/>
      <c r="N43" s="28"/>
      <c r="O43" s="403" t="s">
        <v>60</v>
      </c>
      <c r="P43" s="404"/>
      <c r="Q43" s="404"/>
      <c r="R43" s="404"/>
      <c r="S43" s="404"/>
      <c r="T43" s="404"/>
      <c r="U43" s="405"/>
      <c r="V43" s="28"/>
      <c r="W43" s="403" t="s">
        <v>61</v>
      </c>
      <c r="X43" s="404"/>
      <c r="Y43" s="405"/>
      <c r="Z43" s="28"/>
      <c r="AA43" s="410" t="s">
        <v>62</v>
      </c>
      <c r="AB43" s="411"/>
      <c r="AC43" s="412"/>
      <c r="AD43" s="28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 s="277"/>
      <c r="BC43" s="277"/>
      <c r="BD43" s="277"/>
      <c r="BE43" s="277"/>
      <c r="BF43" s="277"/>
      <c r="BG43" s="277"/>
      <c r="BH43" s="277"/>
      <c r="BI43" s="277"/>
      <c r="BJ43" s="277"/>
      <c r="BK43" s="277"/>
      <c r="BL43" s="277"/>
      <c r="BM43" s="277"/>
      <c r="BN43" s="277"/>
      <c r="BO43" s="277"/>
      <c r="BP43" s="277"/>
      <c r="BQ43" s="277"/>
      <c r="BR43" s="277"/>
      <c r="BS43" s="277"/>
      <c r="BT43" s="277"/>
      <c r="BU43" s="277"/>
      <c r="BV43" s="277"/>
      <c r="BW43" s="277"/>
      <c r="BX43" s="277"/>
      <c r="BY43" s="277"/>
      <c r="BZ43" s="277"/>
      <c r="CA43" s="277"/>
      <c r="CB43" s="277"/>
      <c r="CC43" s="277"/>
      <c r="CD43" s="277"/>
      <c r="CE43" s="277"/>
      <c r="CF43" s="277"/>
      <c r="CG43" s="277"/>
      <c r="CH43" s="277"/>
      <c r="CI43" s="277"/>
      <c r="CJ43" s="277"/>
      <c r="CK43" s="277"/>
      <c r="CL43" s="277"/>
      <c r="CM43" s="277"/>
      <c r="CN43" s="277"/>
      <c r="CO43" s="277"/>
      <c r="CP43" s="277"/>
      <c r="CQ43" s="277"/>
      <c r="CR43" s="277"/>
      <c r="CS43" s="277"/>
      <c r="CT43" s="277"/>
      <c r="CU43" s="277"/>
      <c r="CV43" s="277"/>
      <c r="CW43" s="277"/>
      <c r="CX43" s="277"/>
      <c r="CY43" s="277"/>
      <c r="CZ43" s="277"/>
      <c r="DA43" s="277"/>
      <c r="DB43" s="277"/>
      <c r="DC43" s="277"/>
      <c r="DD43" s="277"/>
      <c r="DE43" s="277"/>
      <c r="DF43" s="277"/>
    </row>
    <row r="44" spans="2:110" s="15" customFormat="1" ht="37.5" customHeight="1" x14ac:dyDescent="0.25">
      <c r="C44" s="69"/>
      <c r="D44" s="69"/>
      <c r="E44" s="69"/>
      <c r="F44" s="70"/>
      <c r="N44" s="28"/>
      <c r="O44" s="76">
        <v>2</v>
      </c>
      <c r="P44" s="77">
        <v>2</v>
      </c>
      <c r="Q44" s="78">
        <f>+Q$8*(O44+P44)</f>
        <v>68</v>
      </c>
      <c r="R44" s="79"/>
      <c r="S44" s="79">
        <v>2</v>
      </c>
      <c r="T44" s="77">
        <v>2</v>
      </c>
      <c r="U44" s="80">
        <f>+(T44+S44)*U$8</f>
        <v>68</v>
      </c>
      <c r="V44" s="28"/>
      <c r="W44" s="76">
        <v>1</v>
      </c>
      <c r="X44" s="77">
        <v>1</v>
      </c>
      <c r="Y44" s="90">
        <f>+AG$8*(W44+X44)</f>
        <v>34</v>
      </c>
      <c r="Z44" s="28"/>
      <c r="AA44" s="96">
        <v>1</v>
      </c>
      <c r="AB44" s="97">
        <v>1</v>
      </c>
      <c r="AC44" s="98">
        <f>+AC$8*(AA44+AB44)</f>
        <v>34</v>
      </c>
      <c r="AD44" s="28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 s="277"/>
      <c r="BC44" s="277"/>
      <c r="BD44" s="277"/>
      <c r="BE44" s="277"/>
      <c r="BF44" s="277"/>
      <c r="BG44" s="277"/>
      <c r="BH44" s="277"/>
      <c r="BI44" s="277"/>
      <c r="BJ44" s="277"/>
      <c r="BK44" s="277"/>
      <c r="BL44" s="277"/>
      <c r="BM44" s="277"/>
      <c r="BN44" s="277"/>
      <c r="BO44" s="277"/>
      <c r="BP44" s="277"/>
      <c r="BQ44" s="277"/>
      <c r="BR44" s="277"/>
      <c r="BS44" s="277"/>
      <c r="BT44" s="277"/>
      <c r="BU44" s="277"/>
      <c r="BV44" s="277"/>
      <c r="BW44" s="277"/>
      <c r="BX44" s="277"/>
      <c r="BY44" s="277"/>
      <c r="BZ44" s="277"/>
      <c r="CA44" s="277"/>
      <c r="CB44" s="277"/>
      <c r="CC44" s="277"/>
      <c r="CD44" s="277"/>
      <c r="CE44" s="277"/>
      <c r="CF44" s="277"/>
      <c r="CG44" s="277"/>
      <c r="CH44" s="277"/>
      <c r="CI44" s="277"/>
      <c r="CJ44" s="277"/>
      <c r="CK44" s="277"/>
      <c r="CL44" s="277"/>
      <c r="CM44" s="277"/>
      <c r="CN44" s="277"/>
      <c r="CO44" s="277"/>
      <c r="CP44" s="277"/>
      <c r="CQ44" s="277"/>
      <c r="CR44" s="277"/>
      <c r="CS44" s="277"/>
      <c r="CT44" s="277"/>
      <c r="CU44" s="277"/>
      <c r="CV44" s="277"/>
      <c r="CW44" s="277"/>
      <c r="CX44" s="277"/>
      <c r="CY44" s="277"/>
      <c r="CZ44" s="277"/>
      <c r="DA44" s="277"/>
      <c r="DB44" s="277"/>
      <c r="DC44" s="277"/>
      <c r="DD44" s="277"/>
      <c r="DE44" s="277"/>
      <c r="DF44" s="277"/>
    </row>
    <row r="45" spans="2:110" s="15" customFormat="1" ht="14.25" customHeight="1" x14ac:dyDescent="0.25">
      <c r="C45" s="69"/>
      <c r="D45" s="69"/>
      <c r="E45" s="69"/>
      <c r="F45" s="70"/>
      <c r="G45" s="238"/>
      <c r="H45" s="238"/>
      <c r="I45" s="238"/>
      <c r="J45" s="238"/>
      <c r="K45" s="238"/>
      <c r="L45" s="238"/>
      <c r="M45" s="238"/>
      <c r="N45" s="238"/>
      <c r="O45" s="61"/>
      <c r="P45" s="61"/>
      <c r="Q45" s="62"/>
      <c r="R45" s="61"/>
      <c r="S45" s="27"/>
      <c r="T45" s="3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 s="277"/>
      <c r="BC45" s="277"/>
      <c r="BD45" s="277"/>
      <c r="BE45" s="277"/>
      <c r="BF45" s="277"/>
      <c r="BG45" s="277"/>
      <c r="BH45" s="277"/>
      <c r="BI45" s="277"/>
      <c r="BJ45" s="277"/>
      <c r="BK45" s="277"/>
      <c r="BL45" s="277"/>
      <c r="BM45" s="277"/>
      <c r="BN45" s="277"/>
      <c r="BO45" s="277"/>
      <c r="BP45" s="277"/>
      <c r="BQ45" s="277"/>
      <c r="BR45" s="277"/>
      <c r="BS45" s="277"/>
      <c r="BT45" s="277"/>
      <c r="BU45" s="277"/>
      <c r="BV45" s="277"/>
      <c r="BW45" s="277"/>
      <c r="BX45" s="277"/>
      <c r="BY45" s="277"/>
      <c r="BZ45" s="277"/>
      <c r="CA45" s="277"/>
      <c r="CB45" s="277"/>
      <c r="CC45" s="277"/>
      <c r="CD45" s="277"/>
      <c r="CE45" s="277"/>
      <c r="CF45" s="277"/>
      <c r="CG45" s="277"/>
      <c r="CH45" s="277"/>
      <c r="CI45" s="277"/>
      <c r="CJ45" s="277"/>
      <c r="CK45" s="277"/>
      <c r="CL45" s="277"/>
      <c r="CM45" s="277"/>
      <c r="CN45" s="277"/>
      <c r="CO45" s="277"/>
      <c r="CP45" s="277"/>
      <c r="CQ45" s="277"/>
      <c r="CR45" s="277"/>
      <c r="CS45" s="277"/>
      <c r="CT45" s="277"/>
      <c r="CU45" s="277"/>
      <c r="CV45" s="277"/>
      <c r="CW45" s="277"/>
      <c r="CX45" s="277"/>
      <c r="CY45" s="277"/>
      <c r="CZ45" s="277"/>
      <c r="DA45" s="277"/>
      <c r="DB45" s="277"/>
      <c r="DC45" s="277"/>
      <c r="DD45" s="277"/>
      <c r="DE45" s="277"/>
      <c r="DF45" s="277"/>
    </row>
    <row r="46" spans="2:110" s="65" customFormat="1" ht="67.5" customHeight="1" x14ac:dyDescent="0.25">
      <c r="C46" s="409"/>
      <c r="D46" s="409"/>
      <c r="E46" s="409"/>
      <c r="F46" s="25"/>
      <c r="G46" s="403" t="s">
        <v>63</v>
      </c>
      <c r="H46" s="404"/>
      <c r="I46" s="404"/>
      <c r="J46" s="404"/>
      <c r="K46" s="404"/>
      <c r="L46" s="404"/>
      <c r="M46" s="405"/>
      <c r="N46" s="238"/>
      <c r="O46" s="403" t="s">
        <v>64</v>
      </c>
      <c r="P46" s="404"/>
      <c r="Q46" s="404"/>
      <c r="R46" s="404"/>
      <c r="S46" s="404"/>
      <c r="T46" s="404"/>
      <c r="U46" s="405"/>
      <c r="V46" s="28"/>
      <c r="W46" s="403" t="s">
        <v>65</v>
      </c>
      <c r="X46" s="404"/>
      <c r="Y46" s="404"/>
      <c r="Z46" s="404"/>
      <c r="AA46" s="404"/>
      <c r="AB46" s="404"/>
      <c r="AC46" s="405"/>
      <c r="AD46" s="28"/>
      <c r="AE46" s="403" t="s">
        <v>66</v>
      </c>
      <c r="AF46" s="404"/>
      <c r="AG46" s="404"/>
      <c r="AH46" s="404"/>
      <c r="AI46" s="404"/>
      <c r="AJ46" s="404"/>
      <c r="AK46" s="405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 s="277"/>
      <c r="BC46" s="277"/>
      <c r="BD46" s="277"/>
      <c r="BE46" s="277"/>
      <c r="BF46" s="277"/>
      <c r="BG46" s="277"/>
      <c r="BH46" s="277"/>
      <c r="BI46" s="277"/>
      <c r="BJ46" s="277"/>
      <c r="BK46" s="277"/>
      <c r="BL46" s="277"/>
      <c r="BM46" s="277"/>
      <c r="BN46" s="277"/>
      <c r="BO46" s="277"/>
      <c r="BP46" s="277"/>
      <c r="BQ46" s="277"/>
      <c r="BR46" s="277"/>
      <c r="BS46" s="277"/>
      <c r="BT46" s="277"/>
      <c r="BU46" s="277"/>
      <c r="BV46" s="277"/>
      <c r="BW46" s="277"/>
      <c r="BX46" s="277"/>
      <c r="BY46" s="277"/>
      <c r="BZ46" s="277"/>
      <c r="CA46" s="277"/>
      <c r="CB46" s="277"/>
      <c r="CC46" s="277"/>
      <c r="CD46" s="277"/>
      <c r="CE46" s="277"/>
      <c r="CF46" s="277"/>
      <c r="CG46" s="277"/>
      <c r="CH46" s="277"/>
      <c r="CI46" s="277"/>
      <c r="CJ46" s="277"/>
      <c r="CK46" s="277"/>
      <c r="CL46" s="277"/>
      <c r="CM46" s="277"/>
      <c r="CN46" s="277"/>
      <c r="CO46" s="277"/>
      <c r="CP46" s="277"/>
      <c r="CQ46" s="277"/>
      <c r="CR46" s="277"/>
      <c r="CS46" s="277"/>
      <c r="CT46" s="277"/>
      <c r="CU46" s="277"/>
      <c r="CV46" s="277"/>
      <c r="CW46" s="277"/>
      <c r="CX46" s="277"/>
      <c r="CY46" s="277"/>
      <c r="CZ46" s="277"/>
      <c r="DA46" s="277"/>
      <c r="DB46" s="277"/>
      <c r="DC46" s="277"/>
      <c r="DD46" s="277"/>
      <c r="DE46" s="277"/>
      <c r="DF46" s="277"/>
    </row>
    <row r="47" spans="2:110" s="15" customFormat="1" ht="37.5" customHeight="1" x14ac:dyDescent="0.25">
      <c r="C47" s="238"/>
      <c r="D47" s="59"/>
      <c r="E47" s="62"/>
      <c r="F47" s="30"/>
      <c r="G47" s="76">
        <v>1</v>
      </c>
      <c r="H47" s="77">
        <v>1</v>
      </c>
      <c r="I47" s="78">
        <f>+I$8*(G47+H47)</f>
        <v>34</v>
      </c>
      <c r="J47" s="79"/>
      <c r="K47" s="79">
        <v>1</v>
      </c>
      <c r="L47" s="77">
        <v>1</v>
      </c>
      <c r="M47" s="80">
        <f>+M8*(K47+L47)</f>
        <v>34</v>
      </c>
      <c r="N47" s="238"/>
      <c r="O47" s="76">
        <v>3</v>
      </c>
      <c r="P47" s="77">
        <v>1</v>
      </c>
      <c r="Q47" s="78">
        <f>+(O47+P47)*Q8</f>
        <v>68</v>
      </c>
      <c r="R47" s="79"/>
      <c r="S47" s="79">
        <v>3</v>
      </c>
      <c r="T47" s="77">
        <v>1</v>
      </c>
      <c r="U47" s="80">
        <f>+(S47+T47)*U8</f>
        <v>68</v>
      </c>
      <c r="V47" s="28"/>
      <c r="W47" s="76">
        <v>1</v>
      </c>
      <c r="X47" s="77">
        <v>1</v>
      </c>
      <c r="Y47" s="78">
        <f>+(W47+X47)*Y8</f>
        <v>34</v>
      </c>
      <c r="Z47" s="79"/>
      <c r="AA47" s="79">
        <v>1</v>
      </c>
      <c r="AB47" s="77">
        <v>1</v>
      </c>
      <c r="AC47" s="80">
        <f>+(AA47+AB47)*AC8</f>
        <v>34</v>
      </c>
      <c r="AD47" s="28"/>
      <c r="AE47" s="76">
        <v>1</v>
      </c>
      <c r="AF47" s="77">
        <v>1</v>
      </c>
      <c r="AG47" s="78">
        <f>+(AE47+AF47)*AG8</f>
        <v>34</v>
      </c>
      <c r="AH47" s="79"/>
      <c r="AI47" s="79">
        <v>2</v>
      </c>
      <c r="AJ47" s="77">
        <v>2</v>
      </c>
      <c r="AK47" s="80">
        <f>+(AI47+AJ47)*AK8</f>
        <v>68</v>
      </c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 s="277"/>
      <c r="BC47" s="277"/>
      <c r="BD47" s="277"/>
      <c r="BE47" s="277"/>
      <c r="BF47" s="277"/>
      <c r="BG47" s="277"/>
      <c r="BH47" s="277"/>
      <c r="BI47" s="277"/>
      <c r="BJ47" s="277"/>
      <c r="BK47" s="277"/>
      <c r="BL47" s="277"/>
      <c r="BM47" s="277"/>
      <c r="BN47" s="277"/>
      <c r="BO47" s="277"/>
      <c r="BP47" s="277"/>
      <c r="BQ47" s="277"/>
      <c r="BR47" s="277"/>
      <c r="BS47" s="277"/>
      <c r="BT47" s="277"/>
      <c r="BU47" s="277"/>
      <c r="BV47" s="277"/>
      <c r="BW47" s="277"/>
      <c r="BX47" s="277"/>
      <c r="BY47" s="277"/>
      <c r="BZ47" s="277"/>
      <c r="CA47" s="277"/>
      <c r="CB47" s="277"/>
      <c r="CC47" s="277"/>
      <c r="CD47" s="277"/>
      <c r="CE47" s="277"/>
      <c r="CF47" s="277"/>
      <c r="CG47" s="277"/>
      <c r="CH47" s="277"/>
      <c r="CI47" s="277"/>
      <c r="CJ47" s="277"/>
      <c r="CK47" s="277"/>
      <c r="CL47" s="277"/>
      <c r="CM47" s="277"/>
      <c r="CN47" s="277"/>
      <c r="CO47" s="277"/>
      <c r="CP47" s="277"/>
      <c r="CQ47" s="277"/>
      <c r="CR47" s="277"/>
      <c r="CS47" s="277"/>
      <c r="CT47" s="277"/>
      <c r="CU47" s="277"/>
      <c r="CV47" s="277"/>
      <c r="CW47" s="277"/>
      <c r="CX47" s="277"/>
      <c r="CY47" s="277"/>
      <c r="CZ47" s="277"/>
      <c r="DA47" s="277"/>
      <c r="DB47" s="277"/>
      <c r="DC47" s="277"/>
      <c r="DD47" s="277"/>
      <c r="DE47" s="277"/>
      <c r="DF47" s="277"/>
    </row>
    <row r="48" spans="2:110" s="15" customFormat="1" ht="14.25" customHeight="1" x14ac:dyDescent="0.25">
      <c r="C48" s="30"/>
      <c r="D48" s="31"/>
      <c r="E48" s="63"/>
      <c r="F48" s="31"/>
      <c r="G48" s="27"/>
      <c r="H48" s="27"/>
      <c r="I48" s="27"/>
      <c r="J48" s="27"/>
      <c r="K48" s="27"/>
      <c r="L48" s="27"/>
      <c r="M48" s="37"/>
      <c r="N48" s="238"/>
      <c r="O48" s="238"/>
      <c r="P48" s="59"/>
      <c r="Q48" s="238"/>
      <c r="R48" s="238"/>
      <c r="S48" s="238"/>
      <c r="T48" s="59"/>
      <c r="U48" s="238"/>
      <c r="V48" s="238"/>
      <c r="W48" s="238"/>
      <c r="X48" s="238"/>
      <c r="Y48" s="238"/>
      <c r="Z48" s="238"/>
      <c r="AA48" s="238"/>
      <c r="AB48" s="238"/>
      <c r="AC48" s="238"/>
      <c r="AD48" s="238"/>
      <c r="AE48" s="238"/>
      <c r="AF48" s="238"/>
      <c r="AG48" s="238"/>
      <c r="AH48" s="238"/>
      <c r="AI48" s="238"/>
      <c r="AJ48" s="238"/>
      <c r="AK48" s="238"/>
      <c r="AM48"/>
      <c r="AN48"/>
      <c r="AO48"/>
      <c r="AP48"/>
      <c r="AQ48"/>
      <c r="AR48" s="29"/>
      <c r="AS48"/>
      <c r="AT48"/>
      <c r="AU48"/>
      <c r="AV48"/>
      <c r="AW48"/>
      <c r="AX48"/>
      <c r="AY48"/>
      <c r="AZ48"/>
      <c r="BA48"/>
      <c r="BB48" s="277"/>
      <c r="BC48" s="277"/>
      <c r="BD48" s="277"/>
      <c r="BE48" s="277"/>
      <c r="BF48" s="277"/>
      <c r="BG48" s="277"/>
      <c r="BH48" s="277"/>
      <c r="BI48" s="277"/>
      <c r="BJ48" s="277"/>
      <c r="BK48" s="277"/>
      <c r="BL48" s="277"/>
      <c r="BM48" s="277"/>
      <c r="BN48" s="277"/>
      <c r="BO48" s="277"/>
      <c r="BP48" s="277"/>
      <c r="BQ48" s="277"/>
      <c r="BR48" s="277"/>
      <c r="BS48" s="277"/>
      <c r="BT48" s="277"/>
      <c r="BU48" s="277"/>
      <c r="BV48" s="277"/>
      <c r="BW48" s="277"/>
      <c r="BX48" s="277"/>
      <c r="BY48" s="277"/>
      <c r="BZ48" s="277"/>
      <c r="CA48" s="277"/>
      <c r="CB48" s="277"/>
      <c r="CC48" s="277"/>
      <c r="CD48" s="277"/>
      <c r="CE48" s="277"/>
      <c r="CF48" s="277"/>
      <c r="CG48" s="277"/>
      <c r="CH48" s="277"/>
      <c r="CI48" s="277"/>
      <c r="CJ48" s="277"/>
      <c r="CK48" s="277"/>
      <c r="CL48" s="277"/>
      <c r="CM48" s="277"/>
      <c r="CN48" s="277"/>
      <c r="CO48" s="277"/>
      <c r="CP48" s="277"/>
      <c r="CQ48" s="277"/>
      <c r="CR48" s="277"/>
      <c r="CS48" s="277"/>
      <c r="CT48" s="277"/>
      <c r="CU48" s="277"/>
      <c r="CV48" s="277"/>
      <c r="CW48" s="277"/>
      <c r="CX48" s="277"/>
      <c r="CY48" s="277"/>
      <c r="CZ48" s="277"/>
      <c r="DA48" s="277"/>
      <c r="DB48" s="277"/>
      <c r="DC48" s="277"/>
      <c r="DD48" s="277"/>
      <c r="DE48" s="277"/>
      <c r="DF48" s="277"/>
    </row>
    <row r="49" spans="1:116" s="65" customFormat="1" ht="44.25" customHeight="1" x14ac:dyDescent="0.25">
      <c r="C49" s="25"/>
      <c r="D49" s="25"/>
      <c r="E49" s="64"/>
      <c r="F49" s="26"/>
      <c r="G49" s="403" t="s">
        <v>67</v>
      </c>
      <c r="H49" s="404"/>
      <c r="I49" s="404"/>
      <c r="J49" s="404"/>
      <c r="K49" s="404"/>
      <c r="L49" s="404"/>
      <c r="M49" s="405"/>
      <c r="N49" s="238"/>
      <c r="O49" s="416" t="s">
        <v>68</v>
      </c>
      <c r="P49" s="417"/>
      <c r="Q49" s="417"/>
      <c r="R49" s="417"/>
      <c r="S49" s="417"/>
      <c r="T49" s="417"/>
      <c r="U49" s="418"/>
      <c r="V49" s="61"/>
      <c r="W49" s="410" t="s">
        <v>69</v>
      </c>
      <c r="X49" s="411"/>
      <c r="Y49" s="412"/>
      <c r="AD49" s="61"/>
      <c r="AE49" s="416" t="s">
        <v>70</v>
      </c>
      <c r="AF49" s="417"/>
      <c r="AG49" s="417"/>
      <c r="AH49" s="417"/>
      <c r="AI49" s="417"/>
      <c r="AJ49" s="417"/>
      <c r="AK49" s="418"/>
      <c r="AM49"/>
      <c r="AN49"/>
      <c r="AO49"/>
      <c r="AP49"/>
      <c r="AQ49"/>
      <c r="AR49" s="106"/>
      <c r="AS49"/>
      <c r="AT49"/>
      <c r="AU49"/>
      <c r="AV49"/>
      <c r="AW49"/>
      <c r="AX49"/>
      <c r="AY49"/>
      <c r="AZ49"/>
      <c r="BA49"/>
      <c r="BB49" s="277"/>
      <c r="BC49" s="277"/>
      <c r="BD49" s="277"/>
      <c r="BE49" s="277"/>
      <c r="BF49" s="277"/>
      <c r="BG49" s="277"/>
      <c r="BH49" s="277"/>
      <c r="BI49" s="277"/>
      <c r="BJ49" s="277"/>
      <c r="BK49" s="277"/>
      <c r="BL49" s="277"/>
      <c r="BM49" s="277"/>
      <c r="BN49" s="277"/>
      <c r="BO49" s="277"/>
      <c r="BP49" s="277"/>
      <c r="BQ49" s="277"/>
      <c r="BR49" s="277"/>
      <c r="BS49" s="277"/>
      <c r="BT49" s="277"/>
      <c r="BU49" s="277"/>
      <c r="BV49" s="277"/>
      <c r="BW49" s="277"/>
      <c r="BX49" s="277"/>
      <c r="BY49" s="277"/>
      <c r="BZ49" s="277"/>
      <c r="CA49" s="277"/>
      <c r="CB49" s="277"/>
      <c r="CC49" s="277"/>
      <c r="CD49" s="277"/>
      <c r="CE49" s="277"/>
      <c r="CF49" s="277"/>
      <c r="CG49" s="277"/>
      <c r="CH49" s="277"/>
      <c r="CI49" s="277"/>
      <c r="CJ49" s="277"/>
      <c r="CK49" s="277"/>
      <c r="CL49" s="277"/>
      <c r="CM49" s="277"/>
      <c r="CN49" s="277"/>
      <c r="CO49" s="277"/>
      <c r="CP49" s="277"/>
      <c r="CQ49" s="277"/>
      <c r="CR49" s="277"/>
      <c r="CS49" s="277"/>
      <c r="CT49" s="277"/>
      <c r="CU49" s="277"/>
      <c r="CV49" s="277"/>
      <c r="CW49" s="277"/>
      <c r="CX49" s="277"/>
      <c r="CY49" s="277"/>
      <c r="CZ49" s="277"/>
      <c r="DA49" s="277"/>
      <c r="DB49" s="277"/>
      <c r="DC49" s="277"/>
      <c r="DD49" s="277"/>
      <c r="DE49" s="277"/>
      <c r="DF49" s="277"/>
    </row>
    <row r="50" spans="1:116" s="15" customFormat="1" ht="37.5" customHeight="1" x14ac:dyDescent="0.35">
      <c r="C50" s="30"/>
      <c r="D50" s="30"/>
      <c r="E50" s="63"/>
      <c r="F50" s="31"/>
      <c r="G50" s="76">
        <v>1</v>
      </c>
      <c r="H50" s="77">
        <v>1</v>
      </c>
      <c r="I50" s="78">
        <f>+I8*(G50+H50)</f>
        <v>34</v>
      </c>
      <c r="J50" s="79"/>
      <c r="K50" s="79">
        <v>1</v>
      </c>
      <c r="L50" s="77">
        <v>1</v>
      </c>
      <c r="M50" s="80">
        <f>+M8*(K50+L50)</f>
        <v>34</v>
      </c>
      <c r="N50" s="238"/>
      <c r="O50" s="99">
        <v>1</v>
      </c>
      <c r="P50" s="100">
        <v>1</v>
      </c>
      <c r="Q50" s="79">
        <f>+M$8*(O50+P50)</f>
        <v>34</v>
      </c>
      <c r="R50" s="101"/>
      <c r="S50" s="78">
        <v>1</v>
      </c>
      <c r="T50" s="100">
        <v>1</v>
      </c>
      <c r="U50" s="90">
        <f>+Q$8*(S50+T50)</f>
        <v>34</v>
      </c>
      <c r="V50" s="61"/>
      <c r="W50" s="96">
        <v>1</v>
      </c>
      <c r="X50" s="97">
        <v>1</v>
      </c>
      <c r="Y50" s="98">
        <f>+Y$8*(W50+X50)</f>
        <v>34</v>
      </c>
      <c r="AD50" s="61"/>
      <c r="AE50" s="76">
        <v>2</v>
      </c>
      <c r="AF50" s="77">
        <v>2</v>
      </c>
      <c r="AG50" s="79">
        <f>+$AK$8*(AE50+AF50)</f>
        <v>68</v>
      </c>
      <c r="AH50" s="101"/>
      <c r="AI50" s="79">
        <v>2</v>
      </c>
      <c r="AJ50" s="77">
        <v>2</v>
      </c>
      <c r="AK50" s="90">
        <f>+$AK$8*(AI50+AJ50)</f>
        <v>68</v>
      </c>
      <c r="AM50"/>
      <c r="AN50" s="278"/>
      <c r="AO50" s="37"/>
      <c r="AP50" s="27"/>
      <c r="AQ50"/>
      <c r="AR50" s="66"/>
      <c r="AS50"/>
      <c r="AT50"/>
      <c r="AU50"/>
      <c r="AV50"/>
      <c r="AW50"/>
      <c r="AX50"/>
      <c r="AY50"/>
      <c r="AZ50"/>
      <c r="BA50"/>
      <c r="BB50" s="277"/>
      <c r="BC50" s="277"/>
      <c r="BD50" s="277"/>
      <c r="BE50" s="277"/>
      <c r="BF50" s="277"/>
      <c r="BG50" s="277"/>
      <c r="BH50" s="277"/>
      <c r="BI50" s="277"/>
      <c r="BJ50" s="277"/>
      <c r="BK50" s="277"/>
      <c r="BL50" s="277"/>
      <c r="BM50" s="277"/>
      <c r="BN50" s="277"/>
      <c r="BO50" s="277"/>
      <c r="BP50" s="277"/>
      <c r="BQ50" s="277"/>
      <c r="BR50" s="277"/>
      <c r="BS50" s="277"/>
      <c r="BT50" s="277"/>
      <c r="BU50" s="277"/>
      <c r="BV50" s="277"/>
      <c r="BW50" s="277"/>
      <c r="BX50" s="277"/>
      <c r="BY50" s="277"/>
      <c r="BZ50" s="277"/>
      <c r="CA50" s="277"/>
      <c r="CB50" s="277"/>
      <c r="CC50" s="277"/>
      <c r="CD50" s="277"/>
      <c r="CE50" s="277"/>
      <c r="CF50" s="277"/>
      <c r="CG50" s="277"/>
      <c r="CH50" s="277"/>
      <c r="CI50" s="277"/>
      <c r="CJ50" s="277"/>
      <c r="CK50" s="277"/>
      <c r="CL50" s="277"/>
      <c r="CM50" s="277"/>
      <c r="CN50" s="277"/>
      <c r="CO50" s="277"/>
      <c r="CP50" s="277"/>
      <c r="CQ50" s="277"/>
      <c r="CR50" s="277"/>
      <c r="CS50" s="277"/>
      <c r="CT50" s="277"/>
      <c r="CU50" s="277"/>
      <c r="CV50" s="277"/>
      <c r="CW50" s="277"/>
      <c r="CX50" s="277"/>
      <c r="CY50" s="277"/>
      <c r="CZ50" s="277"/>
      <c r="DA50" s="277"/>
      <c r="DB50" s="277"/>
      <c r="DC50" s="277"/>
      <c r="DD50" s="277"/>
      <c r="DE50" s="277"/>
      <c r="DF50" s="277"/>
    </row>
    <row r="51" spans="1:116" s="15" customFormat="1" ht="15" customHeight="1" x14ac:dyDescent="0.25">
      <c r="C51" s="19"/>
      <c r="D51" s="19"/>
      <c r="E51" s="19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102"/>
      <c r="Q51" s="20"/>
      <c r="R51" s="20"/>
      <c r="S51" s="20"/>
      <c r="T51" s="102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19"/>
      <c r="AF51" s="19"/>
      <c r="AG51" s="103"/>
      <c r="AH51" s="20"/>
      <c r="AI51" s="20"/>
      <c r="AJ51" s="20"/>
      <c r="AK51" s="20"/>
      <c r="AM51"/>
      <c r="AN51"/>
      <c r="AO51"/>
      <c r="AP51" s="29"/>
      <c r="AQ51" s="29"/>
      <c r="AR51"/>
      <c r="AS51"/>
      <c r="AT51"/>
      <c r="AU51"/>
      <c r="AV51"/>
      <c r="AW51"/>
      <c r="AX51"/>
      <c r="AY51"/>
      <c r="AZ51"/>
      <c r="BA51"/>
      <c r="BB51"/>
      <c r="BC51"/>
      <c r="BD51" s="277"/>
      <c r="BE51" s="277"/>
      <c r="BF51" s="277"/>
      <c r="BG51" s="277"/>
      <c r="BH51" s="277"/>
      <c r="BI51" s="277"/>
      <c r="BJ51" s="277"/>
      <c r="BK51" s="277"/>
      <c r="BL51" s="277"/>
      <c r="BM51" s="277"/>
      <c r="BN51" s="277"/>
      <c r="BO51" s="277"/>
      <c r="BP51" s="277"/>
      <c r="BQ51" s="277"/>
      <c r="BR51" s="277"/>
      <c r="BS51" s="277"/>
      <c r="BT51" s="277"/>
      <c r="BU51" s="277"/>
      <c r="BV51" s="277"/>
      <c r="BW51" s="277"/>
      <c r="BX51" s="277"/>
      <c r="BY51" s="277"/>
      <c r="BZ51" s="277"/>
      <c r="CA51" s="277"/>
      <c r="CB51" s="277"/>
      <c r="CC51" s="277"/>
      <c r="CD51" s="277"/>
      <c r="CE51" s="277"/>
      <c r="CF51" s="277"/>
      <c r="CG51" s="277"/>
      <c r="CH51" s="277"/>
      <c r="CI51" s="277"/>
      <c r="CJ51" s="277"/>
      <c r="CK51" s="277"/>
      <c r="CL51" s="277"/>
      <c r="CM51" s="277"/>
      <c r="CN51" s="277"/>
      <c r="CO51" s="277"/>
      <c r="CP51" s="277"/>
      <c r="CQ51" s="277"/>
      <c r="CR51" s="277"/>
      <c r="CS51" s="277"/>
      <c r="CT51" s="277"/>
      <c r="CU51" s="277"/>
      <c r="CV51" s="277"/>
      <c r="CW51" s="277"/>
      <c r="CX51" s="277"/>
      <c r="CY51" s="277"/>
      <c r="CZ51" s="277"/>
      <c r="DA51" s="277"/>
      <c r="DB51" s="277"/>
      <c r="DC51" s="277"/>
      <c r="DD51" s="277"/>
      <c r="DE51" s="277"/>
      <c r="DF51" s="277"/>
      <c r="DG51" s="277"/>
      <c r="DH51" s="277"/>
    </row>
    <row r="52" spans="1:116" s="106" customFormat="1" ht="52.5" customHeight="1" x14ac:dyDescent="0.25">
      <c r="B52"/>
      <c r="C52"/>
      <c r="D52"/>
      <c r="E52"/>
      <c r="F52"/>
      <c r="G52"/>
      <c r="H52"/>
      <c r="I52"/>
      <c r="J52"/>
      <c r="K52"/>
      <c r="L52"/>
      <c r="M52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7"/>
      <c r="AE52" s="277"/>
      <c r="AF52" s="277"/>
      <c r="AG52" s="277"/>
      <c r="AH52" s="277"/>
      <c r="AI52" s="277"/>
      <c r="AJ52" s="277"/>
      <c r="AK52" s="277"/>
      <c r="AL52" s="277"/>
      <c r="AM52" s="277"/>
      <c r="AN52" s="277"/>
      <c r="AO52" s="277"/>
      <c r="AP52" s="277"/>
      <c r="AQ52" s="277"/>
      <c r="AR52" s="277"/>
      <c r="AS52" s="277"/>
      <c r="AT52" s="277"/>
      <c r="AU52" s="277"/>
      <c r="AV52" s="277"/>
      <c r="AW52" s="277"/>
      <c r="AX52" s="277"/>
      <c r="AY52" s="277"/>
      <c r="AZ52" s="277"/>
      <c r="BA52" s="277"/>
      <c r="BB52" s="277"/>
      <c r="BC52" s="277"/>
      <c r="BD52" s="277"/>
      <c r="BE52" s="277"/>
      <c r="BF52" s="277"/>
      <c r="BG52" s="277"/>
      <c r="BH52" s="277"/>
      <c r="BI52" s="277"/>
      <c r="BJ52" s="277"/>
      <c r="BK52" s="277"/>
      <c r="BL52" s="277"/>
      <c r="BM52" s="277"/>
      <c r="BN52" s="277"/>
      <c r="BO52" s="277"/>
    </row>
    <row r="53" spans="1:116" s="66" customFormat="1" ht="30.75" customHeight="1" x14ac:dyDescent="0.25">
      <c r="B53"/>
      <c r="C53"/>
      <c r="D53"/>
      <c r="E53"/>
      <c r="F53"/>
      <c r="G53"/>
      <c r="H53"/>
      <c r="I53"/>
      <c r="J53"/>
      <c r="K53"/>
      <c r="L53"/>
      <c r="M53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7"/>
      <c r="AE53" s="277"/>
      <c r="AF53" s="277"/>
      <c r="AG53" s="277"/>
      <c r="AH53" s="277"/>
      <c r="AI53" s="277"/>
      <c r="AJ53" s="277"/>
      <c r="AK53" s="277"/>
      <c r="AL53" s="277"/>
      <c r="AM53" s="277"/>
      <c r="AN53" s="277"/>
      <c r="AO53" s="277"/>
      <c r="AP53" s="277"/>
      <c r="AQ53" s="277"/>
      <c r="AR53" s="277"/>
      <c r="AS53" s="277"/>
      <c r="AT53" s="277"/>
      <c r="AU53" s="277"/>
      <c r="AV53" s="277"/>
      <c r="AW53" s="277"/>
      <c r="AX53" s="277"/>
      <c r="AY53" s="277"/>
      <c r="AZ53" s="277"/>
      <c r="BA53" s="277"/>
      <c r="BB53" s="277"/>
      <c r="BC53" s="277"/>
      <c r="BD53" s="277"/>
      <c r="BE53" s="277"/>
      <c r="BF53" s="277"/>
      <c r="BG53" s="277"/>
      <c r="BH53" s="277"/>
      <c r="BI53" s="277"/>
      <c r="BJ53" s="277"/>
      <c r="BK53" s="277"/>
      <c r="BL53" s="277"/>
      <c r="BM53" s="277"/>
      <c r="BN53" s="277"/>
      <c r="BO53" s="277"/>
    </row>
    <row r="54" spans="1:116" s="66" customFormat="1" ht="30.75" customHeight="1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7"/>
      <c r="AE54" s="277"/>
      <c r="AF54" s="277"/>
      <c r="AG54" s="277"/>
      <c r="AH54" s="277"/>
      <c r="AI54" s="277"/>
      <c r="AJ54" s="277"/>
      <c r="AK54" s="277"/>
      <c r="AL54" s="277"/>
      <c r="AM54" s="277"/>
      <c r="AN54" s="277"/>
      <c r="AO54" s="277"/>
      <c r="AP54" s="277"/>
      <c r="AQ54" s="277"/>
      <c r="AR54" s="277"/>
      <c r="AS54" s="277"/>
      <c r="AT54" s="277"/>
      <c r="AU54" s="277"/>
      <c r="AV54" s="277"/>
      <c r="AW54" s="277"/>
      <c r="AX54" s="277"/>
      <c r="AY54" s="277"/>
      <c r="AZ54" s="277"/>
      <c r="BA54" s="277"/>
      <c r="BB54" s="277"/>
      <c r="BC54" s="277"/>
      <c r="BD54" s="277"/>
      <c r="BE54" s="277"/>
      <c r="BF54" s="277"/>
      <c r="BG54" s="277"/>
      <c r="BH54" s="277"/>
      <c r="BI54" s="277"/>
      <c r="BJ54" s="277"/>
      <c r="BK54" s="277"/>
      <c r="BL54" s="277"/>
      <c r="BM54" s="277"/>
      <c r="BN54" s="277"/>
      <c r="BO54" s="277"/>
    </row>
    <row r="55" spans="1:116" s="66" customFormat="1" ht="30.75" customHeight="1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7"/>
      <c r="AE55" s="277"/>
      <c r="AF55" s="277"/>
      <c r="AG55" s="277"/>
      <c r="AH55" s="277"/>
      <c r="AI55" s="277"/>
      <c r="AJ55" s="277"/>
      <c r="AK55" s="277"/>
      <c r="AL55" s="277"/>
      <c r="AM55" s="277"/>
      <c r="AN55" s="277"/>
      <c r="AO55" s="277"/>
      <c r="AP55" s="277"/>
      <c r="AQ55" s="277"/>
      <c r="AR55" s="277"/>
      <c r="AS55" s="277"/>
      <c r="AT55" s="277"/>
      <c r="AU55" s="277"/>
      <c r="AV55" s="277"/>
      <c r="AW55" s="277"/>
      <c r="AX55" s="277"/>
      <c r="AY55" s="277"/>
      <c r="AZ55" s="277"/>
      <c r="BA55" s="277"/>
      <c r="BB55" s="277"/>
      <c r="BC55" s="277"/>
      <c r="BD55" s="277"/>
      <c r="BE55" s="277"/>
      <c r="BF55" s="277"/>
      <c r="BG55" s="277"/>
      <c r="BH55" s="277"/>
      <c r="BI55" s="277"/>
      <c r="BJ55" s="277"/>
      <c r="BK55" s="277"/>
      <c r="BL55" s="277"/>
      <c r="BM55" s="277"/>
      <c r="BN55" s="277"/>
      <c r="BO55" s="277"/>
    </row>
    <row r="56" spans="1:116" s="66" customFormat="1" ht="30.75" customHeight="1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 s="277"/>
      <c r="O56" s="277"/>
      <c r="P56" s="277"/>
      <c r="Q56" s="277"/>
      <c r="R56" s="277"/>
      <c r="S56" s="277"/>
      <c r="T56" s="277"/>
      <c r="U56" s="277"/>
      <c r="V56" s="277"/>
      <c r="W56" s="277"/>
      <c r="X56" s="277"/>
      <c r="Y56" s="277"/>
      <c r="Z56" s="277"/>
      <c r="AA56" s="277"/>
      <c r="AB56" s="277"/>
      <c r="AC56" s="277"/>
      <c r="AD56" s="277"/>
      <c r="AE56" s="277"/>
      <c r="AF56" s="277"/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77"/>
      <c r="AR56" s="277"/>
      <c r="AS56" s="277"/>
      <c r="AT56" s="277"/>
      <c r="AU56" s="277"/>
      <c r="AV56" s="277"/>
      <c r="AW56" s="277"/>
      <c r="AX56" s="277"/>
      <c r="AY56" s="277"/>
      <c r="AZ56" s="277"/>
      <c r="BA56" s="277"/>
      <c r="BB56" s="277"/>
      <c r="BC56" s="277"/>
      <c r="BD56" s="277"/>
      <c r="BE56" s="277"/>
      <c r="BF56" s="277"/>
      <c r="BG56" s="277"/>
      <c r="BH56" s="277"/>
      <c r="BI56" s="277"/>
      <c r="BJ56" s="277"/>
      <c r="BK56" s="277"/>
      <c r="BL56" s="277"/>
      <c r="BM56" s="277"/>
      <c r="BN56" s="277"/>
      <c r="BO56" s="277"/>
    </row>
    <row r="57" spans="1:116" s="66" customFormat="1" ht="30.75" customHeight="1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7"/>
      <c r="AE57" s="277"/>
      <c r="AF57" s="277"/>
      <c r="AG57" s="277"/>
      <c r="AH57" s="277"/>
      <c r="AI57" s="277"/>
      <c r="AJ57" s="277"/>
      <c r="AK57" s="277"/>
      <c r="AL57" s="277"/>
      <c r="AM57" s="277"/>
      <c r="AN57" s="277"/>
      <c r="AO57" s="277"/>
      <c r="AP57" s="277"/>
      <c r="AQ57" s="277"/>
      <c r="AR57" s="277"/>
      <c r="AS57" s="277"/>
      <c r="AT57" s="277"/>
      <c r="AU57" s="277"/>
      <c r="AV57" s="277"/>
      <c r="AW57" s="277"/>
      <c r="AX57" s="277"/>
      <c r="AY57" s="277"/>
      <c r="AZ57" s="277"/>
      <c r="BA57" s="277"/>
      <c r="BB57" s="277"/>
      <c r="BC57" s="277"/>
      <c r="BD57" s="277"/>
      <c r="BE57" s="277"/>
      <c r="BF57" s="277"/>
      <c r="BG57" s="277"/>
      <c r="BH57" s="277"/>
      <c r="BI57" s="277"/>
      <c r="BJ57" s="277"/>
      <c r="BK57" s="277"/>
      <c r="BL57" s="277"/>
      <c r="BM57" s="277"/>
      <c r="BN57" s="277"/>
      <c r="BO57" s="277"/>
    </row>
    <row r="58" spans="1:116" s="66" customFormat="1" ht="30.75" customHeight="1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7"/>
      <c r="AE58" s="277"/>
      <c r="AF58" s="277"/>
      <c r="AG58" s="277"/>
      <c r="AH58" s="277"/>
      <c r="AI58" s="277"/>
      <c r="AJ58" s="277"/>
      <c r="AK58" s="277"/>
      <c r="AL58" s="277"/>
      <c r="AM58" s="277"/>
      <c r="AN58" s="277"/>
      <c r="AO58" s="277"/>
      <c r="AP58" s="277"/>
      <c r="AQ58" s="277"/>
      <c r="AR58" s="277"/>
      <c r="AS58" s="277"/>
      <c r="AT58" s="277"/>
      <c r="AU58" s="277"/>
      <c r="AV58" s="277"/>
      <c r="AW58" s="277"/>
      <c r="AX58" s="277"/>
      <c r="AY58" s="277"/>
      <c r="AZ58" s="277"/>
      <c r="BA58" s="277"/>
      <c r="BB58" s="277"/>
      <c r="BC58" s="277"/>
      <c r="BD58" s="277"/>
      <c r="BE58" s="277"/>
      <c r="BF58" s="277"/>
      <c r="BG58" s="277"/>
      <c r="BH58" s="277"/>
      <c r="BI58" s="277"/>
      <c r="BJ58" s="277"/>
      <c r="BK58" s="277"/>
      <c r="BL58" s="277"/>
      <c r="BM58" s="277"/>
      <c r="BN58" s="277"/>
      <c r="BO58" s="277"/>
    </row>
    <row r="59" spans="1:116" s="136" customFormat="1" ht="111.75" customHeight="1" x14ac:dyDescent="0.25">
      <c r="A59"/>
      <c r="B59" s="277"/>
      <c r="C59" s="277"/>
      <c r="D59" s="277"/>
      <c r="E59" s="277"/>
      <c r="F59"/>
      <c r="G59"/>
      <c r="H59"/>
      <c r="I59"/>
      <c r="J59"/>
      <c r="K59"/>
      <c r="L59"/>
      <c r="M59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7"/>
      <c r="AE59" s="277"/>
      <c r="AF59" s="277"/>
      <c r="AG59" s="277"/>
      <c r="AH59" s="277"/>
      <c r="AI59" s="277"/>
      <c r="AJ59" s="277"/>
      <c r="AK59" s="277"/>
      <c r="AL59" s="277"/>
      <c r="AM59" s="277"/>
      <c r="AN59" s="277"/>
      <c r="AO59" s="277"/>
      <c r="AP59" s="277"/>
      <c r="AQ59" s="277"/>
      <c r="AR59" s="277"/>
      <c r="AS59" s="277"/>
      <c r="AT59" s="277"/>
      <c r="AU59" s="277"/>
      <c r="AV59" s="277"/>
      <c r="AW59" s="277"/>
      <c r="AX59" s="277"/>
      <c r="AY59" s="277"/>
      <c r="AZ59" s="277"/>
      <c r="BA59" s="277"/>
      <c r="BB59" s="277"/>
      <c r="BC59" s="277"/>
      <c r="BD59" s="277"/>
      <c r="BE59" s="277"/>
      <c r="BF59" s="277"/>
      <c r="BG59" s="277"/>
      <c r="BH59" s="277"/>
      <c r="BI59" s="277"/>
      <c r="BJ59" s="277"/>
      <c r="BK59" s="277"/>
      <c r="BL59" s="277"/>
      <c r="BM59" s="277"/>
      <c r="BN59" s="277"/>
      <c r="BO59" s="277"/>
    </row>
    <row r="60" spans="1:116" s="136" customFormat="1" ht="32.25" customHeight="1" x14ac:dyDescent="0.25">
      <c r="A60"/>
      <c r="B60" s="277"/>
      <c r="C60" s="277"/>
      <c r="D60" s="277"/>
      <c r="E60" s="277"/>
      <c r="F60"/>
      <c r="G60"/>
      <c r="H60"/>
      <c r="I60"/>
      <c r="J60"/>
      <c r="K60"/>
      <c r="L60"/>
      <c r="M60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7"/>
      <c r="AE60" s="277"/>
      <c r="AF60" s="277"/>
      <c r="AG60" s="277"/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7"/>
      <c r="AT60" s="277"/>
      <c r="AU60" s="277"/>
      <c r="AV60" s="277"/>
      <c r="AW60" s="277"/>
      <c r="AX60" s="277"/>
      <c r="AY60" s="277"/>
      <c r="AZ60" s="277"/>
      <c r="BA60" s="277"/>
      <c r="BB60" s="277"/>
      <c r="BC60" s="277"/>
      <c r="BD60" s="277"/>
      <c r="BE60" s="277"/>
      <c r="BF60" s="277"/>
      <c r="BG60" s="277"/>
      <c r="BH60" s="277"/>
      <c r="BI60" s="277"/>
      <c r="BJ60" s="277"/>
      <c r="BK60" s="277"/>
      <c r="BL60" s="277"/>
      <c r="BM60" s="277"/>
      <c r="BN60" s="277"/>
      <c r="BO60" s="277"/>
      <c r="BP60" s="277"/>
      <c r="BQ60" s="277"/>
    </row>
    <row r="61" spans="1:116" s="136" customFormat="1" ht="111.75" customHeight="1" x14ac:dyDescent="0.25">
      <c r="A61"/>
      <c r="B61" s="277"/>
      <c r="C61" s="277"/>
      <c r="D61" s="277"/>
      <c r="E61" s="277"/>
      <c r="F61"/>
      <c r="G61"/>
      <c r="H61"/>
      <c r="I61"/>
      <c r="J61"/>
      <c r="K61"/>
      <c r="L61"/>
      <c r="M61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7"/>
      <c r="AE61" s="277"/>
      <c r="AF61" s="277"/>
      <c r="AG61" s="277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7"/>
      <c r="AT61" s="277"/>
      <c r="AU61" s="277"/>
      <c r="AV61" s="277"/>
      <c r="AW61" s="277"/>
      <c r="AX61" s="277"/>
      <c r="AY61" s="277"/>
      <c r="AZ61" s="277"/>
      <c r="BA61" s="277"/>
      <c r="BB61" s="277"/>
      <c r="BC61" s="277"/>
      <c r="BD61" s="277"/>
      <c r="BE61" s="277"/>
      <c r="BF61" s="277"/>
      <c r="BG61" s="277"/>
      <c r="BH61" s="277"/>
      <c r="BI61" s="277"/>
      <c r="BJ61" s="277"/>
      <c r="BK61" s="277"/>
      <c r="BL61" s="277"/>
      <c r="BM61" s="277"/>
      <c r="BN61" s="277"/>
      <c r="BO61" s="277"/>
      <c r="BP61" s="277"/>
      <c r="BQ61" s="277"/>
    </row>
    <row r="62" spans="1:116" ht="111.75" customHeight="1" x14ac:dyDescent="0.2">
      <c r="DK62" s="274"/>
      <c r="DL62" s="274"/>
    </row>
  </sheetData>
  <mergeCells count="225">
    <mergeCell ref="BG36:BM36"/>
    <mergeCell ref="BO36:BT36"/>
    <mergeCell ref="BG37:BM37"/>
    <mergeCell ref="BN37:BN38"/>
    <mergeCell ref="BG38:BI38"/>
    <mergeCell ref="BJ38:BK38"/>
    <mergeCell ref="BL38:BM38"/>
    <mergeCell ref="BG33:BM33"/>
    <mergeCell ref="BO33:BT33"/>
    <mergeCell ref="BG34:BM34"/>
    <mergeCell ref="BO34:BT34"/>
    <mergeCell ref="BG35:BH35"/>
    <mergeCell ref="BI35:BJ35"/>
    <mergeCell ref="BK35:BM35"/>
    <mergeCell ref="BO35:BP35"/>
    <mergeCell ref="BR35:BT35"/>
    <mergeCell ref="BG30:BM30"/>
    <mergeCell ref="BO30:BT30"/>
    <mergeCell ref="BG31:BM31"/>
    <mergeCell ref="BN31:BN32"/>
    <mergeCell ref="BO31:BT31"/>
    <mergeCell ref="BH32:BL32"/>
    <mergeCell ref="BO32:BP32"/>
    <mergeCell ref="BR32:BT32"/>
    <mergeCell ref="BG27:BM27"/>
    <mergeCell ref="BO27:BT27"/>
    <mergeCell ref="BG28:BM28"/>
    <mergeCell ref="BN28:BN29"/>
    <mergeCell ref="BO28:BT28"/>
    <mergeCell ref="BH29:BL29"/>
    <mergeCell ref="BP29:BR29"/>
    <mergeCell ref="BS29:BT29"/>
    <mergeCell ref="BG18:BM18"/>
    <mergeCell ref="BG24:BM24"/>
    <mergeCell ref="BO24:BT24"/>
    <mergeCell ref="BG25:BM25"/>
    <mergeCell ref="BN25:BN26"/>
    <mergeCell ref="BO25:BT25"/>
    <mergeCell ref="BH26:BL26"/>
    <mergeCell ref="BP26:BR26"/>
    <mergeCell ref="BS26:BT26"/>
    <mergeCell ref="BG21:BM21"/>
    <mergeCell ref="BO21:BT21"/>
    <mergeCell ref="BG22:BM22"/>
    <mergeCell ref="BN22:BN23"/>
    <mergeCell ref="BO22:BT22"/>
    <mergeCell ref="BH23:BL23"/>
    <mergeCell ref="BP23:BR23"/>
    <mergeCell ref="BS23:BT23"/>
    <mergeCell ref="BS14:BT14"/>
    <mergeCell ref="BG15:BM15"/>
    <mergeCell ref="BO15:BS15"/>
    <mergeCell ref="BG16:BM16"/>
    <mergeCell ref="BN16:BN17"/>
    <mergeCell ref="BO16:BT16"/>
    <mergeCell ref="BH17:BL17"/>
    <mergeCell ref="BP17:BR17"/>
    <mergeCell ref="BS17:BT17"/>
    <mergeCell ref="AW9:AX9"/>
    <mergeCell ref="AR25:AR26"/>
    <mergeCell ref="AR28:AR29"/>
    <mergeCell ref="AS28:AU28"/>
    <mergeCell ref="AS31:AU31"/>
    <mergeCell ref="AN25:AP25"/>
    <mergeCell ref="AN31:AP31"/>
    <mergeCell ref="BO7:BP7"/>
    <mergeCell ref="BG13:BM13"/>
    <mergeCell ref="BN13:BN14"/>
    <mergeCell ref="BH14:BL14"/>
    <mergeCell ref="AN14:AP14"/>
    <mergeCell ref="AX13:AZ13"/>
    <mergeCell ref="AW13:AW14"/>
    <mergeCell ref="BC13:BE13"/>
    <mergeCell ref="BO13:BT13"/>
    <mergeCell ref="BO18:BT18"/>
    <mergeCell ref="BG19:BM19"/>
    <mergeCell ref="BN19:BN20"/>
    <mergeCell ref="BO19:BT19"/>
    <mergeCell ref="BH20:BL20"/>
    <mergeCell ref="BP20:BR20"/>
    <mergeCell ref="BS20:BT20"/>
    <mergeCell ref="BP14:BR14"/>
    <mergeCell ref="BC16:BE16"/>
    <mergeCell ref="AN9:AO9"/>
    <mergeCell ref="AS9:AT9"/>
    <mergeCell ref="AN2:BE2"/>
    <mergeCell ref="AS34:AU34"/>
    <mergeCell ref="AR37:AR38"/>
    <mergeCell ref="AS37:AU37"/>
    <mergeCell ref="AR13:AR14"/>
    <mergeCell ref="AS13:AU13"/>
    <mergeCell ref="AS16:AU16"/>
    <mergeCell ref="AS19:AU19"/>
    <mergeCell ref="AS22:AU22"/>
    <mergeCell ref="AW16:AW17"/>
    <mergeCell ref="BC19:BE19"/>
    <mergeCell ref="BC22:BE22"/>
    <mergeCell ref="BC25:BE25"/>
    <mergeCell ref="BC28:BE28"/>
    <mergeCell ref="BC31:BE31"/>
    <mergeCell ref="AN13:AP13"/>
    <mergeCell ref="BC7:BE7"/>
    <mergeCell ref="BC8:BD8"/>
    <mergeCell ref="BC9:BD9"/>
    <mergeCell ref="AW7:AY7"/>
    <mergeCell ref="AW8:AX8"/>
    <mergeCell ref="AN34:AP34"/>
    <mergeCell ref="AN19:AP19"/>
    <mergeCell ref="AN22:AP22"/>
    <mergeCell ref="AS25:AU25"/>
    <mergeCell ref="AN16:AP16"/>
    <mergeCell ref="AN7:AP7"/>
    <mergeCell ref="AS7:AU7"/>
    <mergeCell ref="AN8:AO8"/>
    <mergeCell ref="AS8:AT8"/>
    <mergeCell ref="AN28:AP28"/>
    <mergeCell ref="G49:M49"/>
    <mergeCell ref="O49:U49"/>
    <mergeCell ref="W49:Y49"/>
    <mergeCell ref="AE49:AK49"/>
    <mergeCell ref="C46:E46"/>
    <mergeCell ref="G46:M46"/>
    <mergeCell ref="O46:U46"/>
    <mergeCell ref="W46:AC46"/>
    <mergeCell ref="AE46:AK46"/>
    <mergeCell ref="O43:U43"/>
    <mergeCell ref="W43:Y43"/>
    <mergeCell ref="AA43:AC43"/>
    <mergeCell ref="G40:M40"/>
    <mergeCell ref="O40:U40"/>
    <mergeCell ref="W40:AC40"/>
    <mergeCell ref="AE40:AG40"/>
    <mergeCell ref="AI40:AK40"/>
    <mergeCell ref="G37:I37"/>
    <mergeCell ref="K37:M37"/>
    <mergeCell ref="O37:U37"/>
    <mergeCell ref="W37:AC37"/>
    <mergeCell ref="S31:U31"/>
    <mergeCell ref="W31:AC31"/>
    <mergeCell ref="AE31:AK31"/>
    <mergeCell ref="G34:M34"/>
    <mergeCell ref="O34:U34"/>
    <mergeCell ref="W34:AC34"/>
    <mergeCell ref="AE34:AG34"/>
    <mergeCell ref="AI34:AK34"/>
    <mergeCell ref="G28:I28"/>
    <mergeCell ref="K28:M28"/>
    <mergeCell ref="O28:U28"/>
    <mergeCell ref="W28:AC28"/>
    <mergeCell ref="AE28:AG28"/>
    <mergeCell ref="G25:M25"/>
    <mergeCell ref="O25:Q25"/>
    <mergeCell ref="W25:Y25"/>
    <mergeCell ref="AA25:AC25"/>
    <mergeCell ref="AA19:AC19"/>
    <mergeCell ref="G22:M22"/>
    <mergeCell ref="O22:U22"/>
    <mergeCell ref="AA22:AC22"/>
    <mergeCell ref="AX16:AZ16"/>
    <mergeCell ref="AE16:AG16"/>
    <mergeCell ref="AI16:AK16"/>
    <mergeCell ref="G16:I16"/>
    <mergeCell ref="K16:M16"/>
    <mergeCell ref="O16:Q16"/>
    <mergeCell ref="S16:U16"/>
    <mergeCell ref="W16:Y16"/>
    <mergeCell ref="AA16:AC16"/>
    <mergeCell ref="G13:M13"/>
    <mergeCell ref="O13:U13"/>
    <mergeCell ref="W13:AC13"/>
    <mergeCell ref="AE13:AK13"/>
    <mergeCell ref="AE11:AF11"/>
    <mergeCell ref="AI11:AJ11"/>
    <mergeCell ref="G11:H11"/>
    <mergeCell ref="K11:L11"/>
    <mergeCell ref="O11:P11"/>
    <mergeCell ref="S11:T11"/>
    <mergeCell ref="W11:X11"/>
    <mergeCell ref="AA11:AB11"/>
    <mergeCell ref="AE10:AF10"/>
    <mergeCell ref="AI10:AJ10"/>
    <mergeCell ref="G10:H10"/>
    <mergeCell ref="K10:L10"/>
    <mergeCell ref="O10:P10"/>
    <mergeCell ref="S10:T10"/>
    <mergeCell ref="W10:X10"/>
    <mergeCell ref="AA10:AB10"/>
    <mergeCell ref="AE9:AF9"/>
    <mergeCell ref="AI9:AJ9"/>
    <mergeCell ref="G9:H9"/>
    <mergeCell ref="K9:L9"/>
    <mergeCell ref="O9:P9"/>
    <mergeCell ref="S9:T9"/>
    <mergeCell ref="W9:X9"/>
    <mergeCell ref="AA9:AB9"/>
    <mergeCell ref="AE8:AF8"/>
    <mergeCell ref="AI8:AJ8"/>
    <mergeCell ref="AA7:AC7"/>
    <mergeCell ref="AE7:AG7"/>
    <mergeCell ref="AI7:AK7"/>
    <mergeCell ref="C8:D8"/>
    <mergeCell ref="G8:H8"/>
    <mergeCell ref="K8:L8"/>
    <mergeCell ref="O8:P8"/>
    <mergeCell ref="S8:T8"/>
    <mergeCell ref="W8:X8"/>
    <mergeCell ref="AA8:AB8"/>
    <mergeCell ref="C7:E7"/>
    <mergeCell ref="G7:I7"/>
    <mergeCell ref="K7:M7"/>
    <mergeCell ref="O7:Q7"/>
    <mergeCell ref="S7:U7"/>
    <mergeCell ref="W7:Y7"/>
    <mergeCell ref="BG2:BT2"/>
    <mergeCell ref="C6:M6"/>
    <mergeCell ref="O6:U6"/>
    <mergeCell ref="W6:AC6"/>
    <mergeCell ref="AE6:AK6"/>
    <mergeCell ref="C2:K2"/>
    <mergeCell ref="L2:Q2"/>
    <mergeCell ref="R2:AL2"/>
    <mergeCell ref="H3:L3"/>
    <mergeCell ref="P3:S3"/>
    <mergeCell ref="X3:AB3"/>
    <mergeCell ref="AF3:AL3"/>
  </mergeCells>
  <pageMargins left="0.7" right="0.7" top="0.75" bottom="0.75" header="0.3" footer="0.3"/>
  <pageSetup scale="1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LITORAL  Cohorte 2023</vt:lpstr>
      <vt:lpstr>LITORAL  Cohorte 2025</vt:lpstr>
      <vt:lpstr>LT 2026</vt:lpstr>
      <vt:lpstr>LT 2026 borrador</vt:lpstr>
      <vt:lpstr>'LT 2026'!Área_de_impresión</vt:lpstr>
      <vt:lpstr>'LT 2026 borrador'!Área_de_impresión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17353168-0</dc:creator>
  <cp:lastModifiedBy>H02 Jefe Depto. Educación CF. Gonzalo Pedreros A.</cp:lastModifiedBy>
  <cp:lastPrinted>2025-07-22T19:03:39Z</cp:lastPrinted>
  <dcterms:created xsi:type="dcterms:W3CDTF">2025-07-04T14:18:38Z</dcterms:created>
  <dcterms:modified xsi:type="dcterms:W3CDTF">2025-08-05T16:32:28Z</dcterms:modified>
</cp:coreProperties>
</file>