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 activeTab="1"/>
  </bookViews>
  <sheets>
    <sheet name="Hoja1" sheetId="1" r:id="rId1"/>
    <sheet name="Hoja2" sheetId="2" r:id="rId2"/>
    <sheet name="Hoja3" sheetId="3" r:id="rId3"/>
  </sheets>
  <definedNames>
    <definedName name="ESTATURA">Hoja1!$F$5:$F$54</definedName>
  </definedNames>
  <calcPr calcId="124519"/>
</workbook>
</file>

<file path=xl/calcChain.xml><?xml version="1.0" encoding="utf-8"?>
<calcChain xmlns="http://schemas.openxmlformats.org/spreadsheetml/2006/main">
  <c r="E27" i="2"/>
  <c r="E26"/>
  <c r="E28"/>
  <c r="E22"/>
  <c r="E19" s="1"/>
  <c r="E18"/>
  <c r="D12" s="1"/>
  <c r="F7" s="1" a="1"/>
  <c r="F9" s="1"/>
  <c r="E17"/>
  <c r="C7" s="1"/>
  <c r="D7" s="1"/>
  <c r="C8" s="1"/>
  <c r="D8" s="1"/>
  <c r="C9" s="1"/>
  <c r="D9" s="1"/>
  <c r="C10" s="1"/>
  <c r="D10" s="1"/>
  <c r="C11" s="1"/>
  <c r="D11" s="1"/>
  <c r="C12" s="1"/>
  <c r="F6" i="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"/>
  <c r="E12" i="2" l="1"/>
  <c r="E11"/>
  <c r="E7"/>
  <c r="E8"/>
  <c r="E9"/>
  <c r="E10"/>
  <c r="F10"/>
  <c r="F26" s="1"/>
  <c r="F11"/>
  <c r="F7"/>
  <c r="F12"/>
  <c r="F8"/>
  <c r="E20"/>
  <c r="E21" s="1"/>
  <c r="H7" l="1"/>
  <c r="I7" s="1"/>
  <c r="F13"/>
  <c r="G9" l="1"/>
  <c r="K9" s="1"/>
  <c r="G10"/>
  <c r="K10" s="1"/>
  <c r="H8"/>
  <c r="I8" s="1"/>
  <c r="G11"/>
  <c r="K11" s="1"/>
  <c r="G7"/>
  <c r="K7" s="1"/>
  <c r="G12"/>
  <c r="K12" s="1"/>
  <c r="G8"/>
  <c r="K8" s="1"/>
  <c r="F27" l="1"/>
  <c r="K13"/>
  <c r="F28" s="1"/>
  <c r="H9"/>
  <c r="I9" s="1"/>
  <c r="H10" l="1"/>
  <c r="I10" s="1"/>
  <c r="H11" l="1"/>
  <c r="I11" s="1"/>
  <c r="H12" l="1"/>
  <c r="I12" s="1"/>
</calcChain>
</file>

<file path=xl/sharedStrings.xml><?xml version="1.0" encoding="utf-8"?>
<sst xmlns="http://schemas.openxmlformats.org/spreadsheetml/2006/main" count="23" uniqueCount="23">
  <si>
    <t>ALTURA</t>
  </si>
  <si>
    <t>fi</t>
  </si>
  <si>
    <t>hi</t>
  </si>
  <si>
    <t>Fi</t>
  </si>
  <si>
    <t>Hi</t>
  </si>
  <si>
    <t>xi*hi</t>
  </si>
  <si>
    <t>Mínimo</t>
  </si>
  <si>
    <t>Máximo</t>
  </si>
  <si>
    <t>Amplitud</t>
  </si>
  <si>
    <t>Cantidad de clases</t>
  </si>
  <si>
    <t>Total de datos   n=</t>
  </si>
  <si>
    <t>Moda</t>
  </si>
  <si>
    <t>Mediana</t>
  </si>
  <si>
    <t xml:space="preserve">Media </t>
  </si>
  <si>
    <t>Estaturas</t>
  </si>
  <si>
    <t>Rango=</t>
  </si>
  <si>
    <t>Marca de clases</t>
  </si>
  <si>
    <t>xi</t>
  </si>
  <si>
    <t>Granel</t>
  </si>
  <si>
    <t>Tabulado</t>
  </si>
  <si>
    <t>La mayoría mide</t>
  </si>
  <si>
    <t xml:space="preserve">El 50% de los encuestados mide entre </t>
  </si>
  <si>
    <t xml:space="preserve">En promedio los encuestados miden </t>
  </si>
</sst>
</file>

<file path=xl/styles.xml><?xml version="1.0" encoding="utf-8"?>
<styleSheet xmlns="http://schemas.openxmlformats.org/spreadsheetml/2006/main">
  <numFmts count="2">
    <numFmt numFmtId="171" formatCode="0.000"/>
    <numFmt numFmtId="172" formatCode="0.0%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/>
    <xf numFmtId="0" fontId="0" fillId="3" borderId="0" xfId="0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2" fontId="0" fillId="0" borderId="0" xfId="0" applyNumberFormat="1"/>
    <xf numFmtId="0" fontId="0" fillId="7" borderId="0" xfId="0" applyFill="1"/>
    <xf numFmtId="0" fontId="0" fillId="7" borderId="0" xfId="0" applyFill="1" applyAlignment="1">
      <alignment horizontal="center"/>
    </xf>
    <xf numFmtId="171" fontId="0" fillId="0" borderId="0" xfId="0" applyNumberFormat="1"/>
    <xf numFmtId="0" fontId="0" fillId="3" borderId="0" xfId="0" applyFill="1" applyBorder="1"/>
    <xf numFmtId="17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71" fontId="0" fillId="4" borderId="1" xfId="0" applyNumberFormat="1" applyFill="1" applyBorder="1" applyAlignment="1">
      <alignment horizontal="center"/>
    </xf>
    <xf numFmtId="2" fontId="0" fillId="4" borderId="0" xfId="0" applyNumberFormat="1" applyFill="1"/>
    <xf numFmtId="171" fontId="0" fillId="5" borderId="1" xfId="0" applyNumberFormat="1" applyFill="1" applyBorder="1" applyAlignment="1">
      <alignment horizontal="center"/>
    </xf>
    <xf numFmtId="172" fontId="0" fillId="0" borderId="1" xfId="1" applyNumberFormat="1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10" fontId="0" fillId="0" borderId="1" xfId="1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6" borderId="5" xfId="0" applyNumberFormat="1" applyFill="1" applyBorder="1" applyAlignment="1">
      <alignment horizontal="center"/>
    </xf>
    <xf numFmtId="0" fontId="0" fillId="0" borderId="0" xfId="0" applyFill="1"/>
    <xf numFmtId="0" fontId="0" fillId="4" borderId="1" xfId="0" applyFill="1" applyBorder="1" applyAlignment="1">
      <alignment horizontal="center"/>
    </xf>
    <xf numFmtId="172" fontId="0" fillId="4" borderId="1" xfId="1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72" fontId="0" fillId="5" borderId="1" xfId="1" applyNumberFormat="1" applyFont="1" applyFill="1" applyBorder="1" applyAlignment="1">
      <alignment horizontal="center"/>
    </xf>
    <xf numFmtId="171" fontId="0" fillId="0" borderId="0" xfId="0" applyNumberFormat="1" applyAlignment="1">
      <alignment horizontal="center"/>
    </xf>
    <xf numFmtId="171" fontId="0" fillId="4" borderId="0" xfId="0" applyNumberFormat="1" applyFill="1" applyAlignment="1">
      <alignment horizontal="center"/>
    </xf>
    <xf numFmtId="171" fontId="0" fillId="6" borderId="0" xfId="0" applyNumberForma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H54"/>
  <sheetViews>
    <sheetView workbookViewId="0">
      <selection activeCell="F5" sqref="F5:F54"/>
    </sheetView>
  </sheetViews>
  <sheetFormatPr baseColWidth="10" defaultRowHeight="21"/>
  <cols>
    <col min="5" max="5" width="11.42578125" style="14"/>
  </cols>
  <sheetData>
    <row r="4" spans="5:8">
      <c r="F4" s="13" t="s">
        <v>14</v>
      </c>
    </row>
    <row r="5" spans="5:8">
      <c r="E5" s="13">
        <v>18.3</v>
      </c>
      <c r="F5" s="14">
        <f>E5/10</f>
        <v>1.83</v>
      </c>
    </row>
    <row r="6" spans="5:8">
      <c r="E6" s="13">
        <v>19.5</v>
      </c>
      <c r="F6" s="14">
        <f t="shared" ref="F6:F54" si="0">E6/10</f>
        <v>1.95</v>
      </c>
    </row>
    <row r="7" spans="5:8">
      <c r="E7" s="13">
        <v>15.4</v>
      </c>
      <c r="F7" s="14">
        <f t="shared" si="0"/>
        <v>1.54</v>
      </c>
    </row>
    <row r="8" spans="5:8">
      <c r="E8" s="13">
        <v>17.5</v>
      </c>
      <c r="F8" s="14">
        <f t="shared" si="0"/>
        <v>1.75</v>
      </c>
    </row>
    <row r="9" spans="5:8">
      <c r="E9" s="13">
        <v>17</v>
      </c>
      <c r="F9" s="14">
        <f t="shared" si="0"/>
        <v>1.7</v>
      </c>
      <c r="H9" s="12"/>
    </row>
    <row r="10" spans="5:8">
      <c r="E10" s="13">
        <v>18</v>
      </c>
      <c r="F10" s="14">
        <f t="shared" si="0"/>
        <v>1.8</v>
      </c>
    </row>
    <row r="11" spans="5:8">
      <c r="E11" s="13">
        <v>19.600000000000001</v>
      </c>
      <c r="F11" s="14">
        <f t="shared" si="0"/>
        <v>1.9600000000000002</v>
      </c>
    </row>
    <row r="12" spans="5:8">
      <c r="E12" s="13">
        <v>16.3</v>
      </c>
      <c r="F12" s="14">
        <f t="shared" si="0"/>
        <v>1.6300000000000001</v>
      </c>
    </row>
    <row r="13" spans="5:8">
      <c r="E13" s="13">
        <v>17.100000000000001</v>
      </c>
      <c r="F13" s="14">
        <f t="shared" si="0"/>
        <v>1.7100000000000002</v>
      </c>
    </row>
    <row r="14" spans="5:8">
      <c r="E14" s="13">
        <v>17.8</v>
      </c>
      <c r="F14" s="14">
        <f t="shared" si="0"/>
        <v>1.78</v>
      </c>
    </row>
    <row r="15" spans="5:8">
      <c r="E15" s="13">
        <v>17.100000000000001</v>
      </c>
      <c r="F15" s="14">
        <f t="shared" si="0"/>
        <v>1.7100000000000002</v>
      </c>
    </row>
    <row r="16" spans="5:8">
      <c r="E16" s="13">
        <v>18.100000000000001</v>
      </c>
      <c r="F16" s="14">
        <f t="shared" si="0"/>
        <v>1.81</v>
      </c>
    </row>
    <row r="17" spans="5:6">
      <c r="E17" s="13">
        <v>17.100000000000001</v>
      </c>
      <c r="F17" s="14">
        <f t="shared" si="0"/>
        <v>1.7100000000000002</v>
      </c>
    </row>
    <row r="18" spans="5:6">
      <c r="E18" s="13">
        <v>17.3</v>
      </c>
      <c r="F18" s="14">
        <f t="shared" si="0"/>
        <v>1.73</v>
      </c>
    </row>
    <row r="19" spans="5:6">
      <c r="E19" s="13">
        <v>18.100000000000001</v>
      </c>
      <c r="F19" s="14">
        <f t="shared" si="0"/>
        <v>1.81</v>
      </c>
    </row>
    <row r="20" spans="5:6">
      <c r="E20" s="13">
        <v>16.2</v>
      </c>
      <c r="F20" s="14">
        <f t="shared" si="0"/>
        <v>1.6199999999999999</v>
      </c>
    </row>
    <row r="21" spans="5:6">
      <c r="E21" s="13">
        <v>19</v>
      </c>
      <c r="F21" s="14">
        <f t="shared" si="0"/>
        <v>1.9</v>
      </c>
    </row>
    <row r="22" spans="5:6">
      <c r="E22" s="13">
        <v>17.899999999999999</v>
      </c>
      <c r="F22" s="14">
        <f t="shared" si="0"/>
        <v>1.7899999999999998</v>
      </c>
    </row>
    <row r="23" spans="5:6">
      <c r="E23" s="13">
        <v>15.6</v>
      </c>
      <c r="F23" s="14">
        <f t="shared" si="0"/>
        <v>1.56</v>
      </c>
    </row>
    <row r="24" spans="5:6">
      <c r="E24" s="13">
        <v>18.899999999999999</v>
      </c>
      <c r="F24" s="14">
        <f t="shared" si="0"/>
        <v>1.89</v>
      </c>
    </row>
    <row r="25" spans="5:6">
      <c r="E25" s="13">
        <v>15.2</v>
      </c>
      <c r="F25" s="14">
        <f t="shared" si="0"/>
        <v>1.52</v>
      </c>
    </row>
    <row r="26" spans="5:6">
      <c r="E26" s="13">
        <v>16</v>
      </c>
      <c r="F26" s="14">
        <f t="shared" si="0"/>
        <v>1.6</v>
      </c>
    </row>
    <row r="27" spans="5:6">
      <c r="E27" s="13">
        <v>17.3</v>
      </c>
      <c r="F27" s="14">
        <f t="shared" si="0"/>
        <v>1.73</v>
      </c>
    </row>
    <row r="28" spans="5:6">
      <c r="E28" s="13">
        <v>17.7</v>
      </c>
      <c r="F28" s="14">
        <f t="shared" si="0"/>
        <v>1.77</v>
      </c>
    </row>
    <row r="29" spans="5:6">
      <c r="E29" s="13">
        <v>19.3</v>
      </c>
      <c r="F29" s="14">
        <f t="shared" si="0"/>
        <v>1.9300000000000002</v>
      </c>
    </row>
    <row r="30" spans="5:6">
      <c r="E30" s="13">
        <v>17.100000000000001</v>
      </c>
      <c r="F30" s="14">
        <f t="shared" si="0"/>
        <v>1.7100000000000002</v>
      </c>
    </row>
    <row r="31" spans="5:6">
      <c r="E31" s="13">
        <v>17.100000000000001</v>
      </c>
      <c r="F31" s="14">
        <f t="shared" si="0"/>
        <v>1.7100000000000002</v>
      </c>
    </row>
    <row r="32" spans="5:6">
      <c r="E32" s="13">
        <v>19.600000000000001</v>
      </c>
      <c r="F32" s="14">
        <f t="shared" si="0"/>
        <v>1.9600000000000002</v>
      </c>
    </row>
    <row r="33" spans="5:6">
      <c r="E33" s="13">
        <v>19.600000000000001</v>
      </c>
      <c r="F33" s="14">
        <f t="shared" si="0"/>
        <v>1.9600000000000002</v>
      </c>
    </row>
    <row r="34" spans="5:6">
      <c r="E34" s="13">
        <v>16.3</v>
      </c>
      <c r="F34" s="14">
        <f t="shared" si="0"/>
        <v>1.6300000000000001</v>
      </c>
    </row>
    <row r="35" spans="5:6">
      <c r="E35" s="13">
        <v>15.2</v>
      </c>
      <c r="F35" s="14">
        <f t="shared" si="0"/>
        <v>1.52</v>
      </c>
    </row>
    <row r="36" spans="5:6">
      <c r="E36" s="13">
        <v>15.5</v>
      </c>
      <c r="F36" s="14">
        <f t="shared" si="0"/>
        <v>1.55</v>
      </c>
    </row>
    <row r="37" spans="5:6">
      <c r="E37" s="13">
        <v>15.9</v>
      </c>
      <c r="F37" s="14">
        <f t="shared" si="0"/>
        <v>1.59</v>
      </c>
    </row>
    <row r="38" spans="5:6">
      <c r="E38" s="13">
        <v>16.3</v>
      </c>
      <c r="F38" s="14">
        <f t="shared" si="0"/>
        <v>1.6300000000000001</v>
      </c>
    </row>
    <row r="39" spans="5:6">
      <c r="E39" s="13">
        <v>16</v>
      </c>
      <c r="F39" s="14">
        <f t="shared" si="0"/>
        <v>1.6</v>
      </c>
    </row>
    <row r="40" spans="5:6">
      <c r="E40" s="13">
        <v>18</v>
      </c>
      <c r="F40" s="14">
        <f t="shared" si="0"/>
        <v>1.8</v>
      </c>
    </row>
    <row r="41" spans="5:6">
      <c r="E41" s="13">
        <v>17.5</v>
      </c>
      <c r="F41" s="14">
        <f t="shared" si="0"/>
        <v>1.75</v>
      </c>
    </row>
    <row r="42" spans="5:6">
      <c r="E42" s="13">
        <v>15.9</v>
      </c>
      <c r="F42" s="14">
        <f t="shared" si="0"/>
        <v>1.59</v>
      </c>
    </row>
    <row r="43" spans="5:6">
      <c r="E43" s="13">
        <v>19.3</v>
      </c>
      <c r="F43" s="14">
        <f t="shared" si="0"/>
        <v>1.9300000000000002</v>
      </c>
    </row>
    <row r="44" spans="5:6">
      <c r="E44" s="13">
        <v>18</v>
      </c>
      <c r="F44" s="14">
        <f t="shared" si="0"/>
        <v>1.8</v>
      </c>
    </row>
    <row r="45" spans="5:6">
      <c r="E45" s="13">
        <v>16.2</v>
      </c>
      <c r="F45" s="14">
        <f t="shared" si="0"/>
        <v>1.6199999999999999</v>
      </c>
    </row>
    <row r="46" spans="5:6">
      <c r="E46" s="13">
        <v>19.100000000000001</v>
      </c>
      <c r="F46" s="14">
        <f t="shared" si="0"/>
        <v>1.9100000000000001</v>
      </c>
    </row>
    <row r="47" spans="5:6">
      <c r="E47" s="13">
        <v>17.8</v>
      </c>
      <c r="F47" s="14">
        <f t="shared" si="0"/>
        <v>1.78</v>
      </c>
    </row>
    <row r="48" spans="5:6">
      <c r="E48" s="13">
        <v>15</v>
      </c>
      <c r="F48" s="14">
        <f t="shared" si="0"/>
        <v>1.5</v>
      </c>
    </row>
    <row r="49" spans="5:6">
      <c r="E49" s="13">
        <v>16.899999999999999</v>
      </c>
      <c r="F49" s="14">
        <f t="shared" si="0"/>
        <v>1.69</v>
      </c>
    </row>
    <row r="50" spans="5:6">
      <c r="E50" s="13">
        <v>15.1</v>
      </c>
      <c r="F50" s="14">
        <f t="shared" si="0"/>
        <v>1.51</v>
      </c>
    </row>
    <row r="51" spans="5:6">
      <c r="E51" s="13">
        <v>18.899999999999999</v>
      </c>
      <c r="F51" s="14">
        <f t="shared" si="0"/>
        <v>1.89</v>
      </c>
    </row>
    <row r="52" spans="5:6">
      <c r="E52" s="13">
        <v>17.8</v>
      </c>
      <c r="F52" s="14">
        <f t="shared" si="0"/>
        <v>1.78</v>
      </c>
    </row>
    <row r="53" spans="5:6">
      <c r="E53" s="13">
        <v>15.1</v>
      </c>
      <c r="F53" s="14">
        <f t="shared" si="0"/>
        <v>1.51</v>
      </c>
    </row>
    <row r="54" spans="5:6">
      <c r="E54" s="13">
        <v>16.8</v>
      </c>
      <c r="F54" s="14">
        <f t="shared" si="0"/>
        <v>1.6800000000000002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K28"/>
  <sheetViews>
    <sheetView tabSelected="1" topLeftCell="A8" zoomScale="145" zoomScaleNormal="145" workbookViewId="0">
      <selection activeCell="H23" sqref="H23"/>
    </sheetView>
  </sheetViews>
  <sheetFormatPr baseColWidth="10" defaultRowHeight="15"/>
  <cols>
    <col min="2" max="2" width="4.5703125" customWidth="1"/>
    <col min="5" max="5" width="12.140625" bestFit="1" customWidth="1"/>
    <col min="10" max="10" width="2.7109375" customWidth="1"/>
  </cols>
  <sheetData>
    <row r="4" spans="2:11">
      <c r="E4" s="22" t="s">
        <v>16</v>
      </c>
    </row>
    <row r="5" spans="2:11">
      <c r="E5" s="23"/>
    </row>
    <row r="6" spans="2:11" ht="29.25" customHeight="1">
      <c r="C6" s="10" t="s">
        <v>0</v>
      </c>
      <c r="D6" s="11"/>
      <c r="E6" s="3" t="s">
        <v>17</v>
      </c>
      <c r="F6" s="3" t="s">
        <v>1</v>
      </c>
      <c r="G6" s="3" t="s">
        <v>2</v>
      </c>
      <c r="H6" s="3" t="s">
        <v>3</v>
      </c>
      <c r="I6" s="3" t="s">
        <v>4</v>
      </c>
      <c r="K6" s="3" t="s">
        <v>5</v>
      </c>
    </row>
    <row r="7" spans="2:11">
      <c r="B7" s="21">
        <v>1</v>
      </c>
      <c r="C7" s="26">
        <f>E17</f>
        <v>1.5</v>
      </c>
      <c r="D7" s="20">
        <f>C7+$F$21</f>
        <v>1.5760000000000001</v>
      </c>
      <c r="E7" s="20">
        <f>AVERAGE(C7:D7)</f>
        <v>1.538</v>
      </c>
      <c r="F7" s="24">
        <f t="array" ref="F7:F12">FREQUENCY(ESTATURA,D7:D12)</f>
        <v>8</v>
      </c>
      <c r="G7" s="29">
        <f>F7/$F$13</f>
        <v>0.16</v>
      </c>
      <c r="H7" s="24">
        <f>F7</f>
        <v>8</v>
      </c>
      <c r="I7" s="29">
        <f>H7/$F$13</f>
        <v>0.16</v>
      </c>
      <c r="K7" s="32">
        <f>E7*G7</f>
        <v>0.24608000000000002</v>
      </c>
    </row>
    <row r="8" spans="2:11">
      <c r="B8" s="21">
        <v>2</v>
      </c>
      <c r="C8" s="20">
        <f>D7</f>
        <v>1.5760000000000001</v>
      </c>
      <c r="D8" s="20">
        <f>C8+$F$21</f>
        <v>1.6520000000000001</v>
      </c>
      <c r="E8" s="20">
        <f t="shared" ref="E8:E12" si="0">AVERAGE(C8:D8)</f>
        <v>1.6140000000000001</v>
      </c>
      <c r="F8" s="24">
        <v>9</v>
      </c>
      <c r="G8" s="29">
        <f t="shared" ref="G8:G12" si="1">F8/$F$13</f>
        <v>0.18</v>
      </c>
      <c r="H8" s="24">
        <f>H7+F8</f>
        <v>17</v>
      </c>
      <c r="I8" s="29">
        <f t="shared" ref="I8:I12" si="2">H8/$F$13</f>
        <v>0.34</v>
      </c>
      <c r="K8" s="32">
        <f t="shared" ref="K8:K11" si="3">E8*G8</f>
        <v>0.29052</v>
      </c>
    </row>
    <row r="9" spans="2:11">
      <c r="B9" s="21">
        <v>3</v>
      </c>
      <c r="C9" s="28">
        <f t="shared" ref="C9:C12" si="4">D8</f>
        <v>1.6520000000000001</v>
      </c>
      <c r="D9" s="28">
        <f>C9+$F$21</f>
        <v>1.7280000000000002</v>
      </c>
      <c r="E9" s="28">
        <f t="shared" si="0"/>
        <v>1.6900000000000002</v>
      </c>
      <c r="F9" s="38">
        <v>8</v>
      </c>
      <c r="G9" s="39">
        <f t="shared" si="1"/>
        <v>0.16</v>
      </c>
      <c r="H9" s="38">
        <f t="shared" ref="H9:H12" si="5">H8+F9</f>
        <v>25</v>
      </c>
      <c r="I9" s="39">
        <f t="shared" si="2"/>
        <v>0.5</v>
      </c>
      <c r="K9" s="32">
        <f t="shared" si="3"/>
        <v>0.27040000000000003</v>
      </c>
    </row>
    <row r="10" spans="2:11">
      <c r="B10" s="21">
        <v>4</v>
      </c>
      <c r="C10" s="26">
        <f t="shared" si="4"/>
        <v>1.7280000000000002</v>
      </c>
      <c r="D10" s="26">
        <f>C10+$F$21</f>
        <v>1.8040000000000003</v>
      </c>
      <c r="E10" s="26">
        <f t="shared" si="0"/>
        <v>1.7660000000000002</v>
      </c>
      <c r="F10" s="36">
        <v>12</v>
      </c>
      <c r="G10" s="37">
        <f t="shared" si="1"/>
        <v>0.24</v>
      </c>
      <c r="H10" s="36">
        <f t="shared" si="5"/>
        <v>37</v>
      </c>
      <c r="I10" s="37">
        <f t="shared" si="2"/>
        <v>0.74</v>
      </c>
      <c r="K10" s="32">
        <f t="shared" si="3"/>
        <v>0.42384000000000005</v>
      </c>
    </row>
    <row r="11" spans="2:11">
      <c r="B11" s="21">
        <v>5</v>
      </c>
      <c r="C11" s="20">
        <f>D10</f>
        <v>1.8040000000000003</v>
      </c>
      <c r="D11" s="20">
        <f>C11+$F$21</f>
        <v>1.8800000000000003</v>
      </c>
      <c r="E11" s="20">
        <f t="shared" si="0"/>
        <v>1.8420000000000003</v>
      </c>
      <c r="F11" s="24">
        <v>3</v>
      </c>
      <c r="G11" s="29">
        <f t="shared" si="1"/>
        <v>0.06</v>
      </c>
      <c r="H11" s="24">
        <f t="shared" si="5"/>
        <v>40</v>
      </c>
      <c r="I11" s="29">
        <f t="shared" si="2"/>
        <v>0.8</v>
      </c>
      <c r="K11" s="32">
        <f t="shared" si="3"/>
        <v>0.11052000000000002</v>
      </c>
    </row>
    <row r="12" spans="2:11" ht="15.75" thickBot="1">
      <c r="B12" s="21">
        <v>6</v>
      </c>
      <c r="C12" s="20">
        <f t="shared" si="4"/>
        <v>1.8800000000000003</v>
      </c>
      <c r="D12" s="28">
        <f>E18</f>
        <v>1.9600000000000002</v>
      </c>
      <c r="E12" s="20">
        <f t="shared" si="0"/>
        <v>1.9200000000000004</v>
      </c>
      <c r="F12" s="24">
        <v>10</v>
      </c>
      <c r="G12" s="29">
        <f t="shared" si="1"/>
        <v>0.2</v>
      </c>
      <c r="H12" s="30">
        <f t="shared" si="5"/>
        <v>50</v>
      </c>
      <c r="I12" s="29">
        <f t="shared" si="2"/>
        <v>1</v>
      </c>
      <c r="K12" s="33">
        <f>E12*G12</f>
        <v>0.38400000000000012</v>
      </c>
    </row>
    <row r="13" spans="2:11" ht="15.75" thickBot="1">
      <c r="C13" s="2"/>
      <c r="D13" s="2"/>
      <c r="E13" s="2"/>
      <c r="F13" s="25">
        <f>SUM(F7:F12)</f>
        <v>50</v>
      </c>
      <c r="G13" s="31"/>
      <c r="H13" s="2"/>
      <c r="I13" s="2"/>
      <c r="K13" s="34">
        <f>SUM(K7:K12)</f>
        <v>1.72536</v>
      </c>
    </row>
    <row r="17" spans="3:7">
      <c r="C17" s="9" t="s">
        <v>6</v>
      </c>
      <c r="D17" s="9"/>
      <c r="E17" s="27">
        <f>MIN(ESTATURA)</f>
        <v>1.5</v>
      </c>
    </row>
    <row r="18" spans="3:7">
      <c r="C18" s="9" t="s">
        <v>7</v>
      </c>
      <c r="D18" s="9"/>
      <c r="E18" s="6">
        <f>MAX(ESTATURA)</f>
        <v>1.9600000000000002</v>
      </c>
    </row>
    <row r="19" spans="3:7">
      <c r="C19" s="9" t="s">
        <v>9</v>
      </c>
      <c r="D19" s="9"/>
      <c r="E19" s="18">
        <f>1+3.3*LOG(E22)</f>
        <v>6.6066010143088612</v>
      </c>
      <c r="F19" s="17">
        <v>6</v>
      </c>
    </row>
    <row r="20" spans="3:7">
      <c r="C20" s="19" t="s">
        <v>15</v>
      </c>
      <c r="D20" s="19"/>
      <c r="E20" s="15">
        <f>E18-E17</f>
        <v>0.46000000000000019</v>
      </c>
    </row>
    <row r="21" spans="3:7">
      <c r="C21" s="9" t="s">
        <v>8</v>
      </c>
      <c r="D21" s="9"/>
      <c r="E21">
        <f>E20/F19</f>
        <v>7.6666666666666702E-2</v>
      </c>
      <c r="F21" s="16">
        <v>7.5999999999999998E-2</v>
      </c>
    </row>
    <row r="22" spans="3:7">
      <c r="C22" s="4" t="s">
        <v>10</v>
      </c>
      <c r="D22" s="4"/>
      <c r="E22">
        <f>COUNT(ESTATURA)</f>
        <v>50</v>
      </c>
    </row>
    <row r="23" spans="3:7" s="8" customFormat="1">
      <c r="C23" s="35"/>
      <c r="D23" s="35"/>
    </row>
    <row r="24" spans="3:7" s="8" customFormat="1">
      <c r="C24" s="35"/>
      <c r="D24" s="35"/>
    </row>
    <row r="25" spans="3:7">
      <c r="E25" s="1" t="s">
        <v>18</v>
      </c>
      <c r="F25" s="1" t="s">
        <v>19</v>
      </c>
    </row>
    <row r="26" spans="3:7">
      <c r="C26" s="5" t="s">
        <v>11</v>
      </c>
      <c r="D26" s="5"/>
      <c r="E26" s="40">
        <f>MODE(ESTATURA)</f>
        <v>1.7100000000000002</v>
      </c>
      <c r="F26" s="41">
        <f>C10+(F10-F9)/(F10-F9+F10-F11)*F21</f>
        <v>1.7513846153846155</v>
      </c>
      <c r="G26" s="8" t="s">
        <v>20</v>
      </c>
    </row>
    <row r="27" spans="3:7">
      <c r="C27" s="6" t="s">
        <v>12</v>
      </c>
      <c r="D27" s="6"/>
      <c r="E27" s="40">
        <f>MEDIAN(ESTATURA)</f>
        <v>1.7200000000000002</v>
      </c>
      <c r="F27" s="1">
        <f>C9+(F13/2-H8)/F9*F21</f>
        <v>1.7280000000000002</v>
      </c>
      <c r="G27" s="8" t="s">
        <v>21</v>
      </c>
    </row>
    <row r="28" spans="3:7">
      <c r="C28" s="7" t="s">
        <v>13</v>
      </c>
      <c r="D28" s="7"/>
      <c r="E28" s="40">
        <f>AVERAGE(ESTATURA)</f>
        <v>1.7266000000000008</v>
      </c>
      <c r="F28" s="42">
        <f>K13</f>
        <v>1.72536</v>
      </c>
      <c r="G28" s="8" t="s">
        <v>22</v>
      </c>
    </row>
  </sheetData>
  <mergeCells count="7">
    <mergeCell ref="E4:E5"/>
    <mergeCell ref="C21:D21"/>
    <mergeCell ref="C6:D6"/>
    <mergeCell ref="C17:D17"/>
    <mergeCell ref="C18:D18"/>
    <mergeCell ref="C19:D19"/>
    <mergeCell ref="C20:D20"/>
  </mergeCells>
  <pageMargins left="0.7" right="0.7" top="0.75" bottom="0.75" header="0.3" footer="0.3"/>
  <pageSetup paperSize="9" orientation="portrait" r:id="rId1"/>
  <ignoredErrors>
    <ignoredError sqref="H7:H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ESTATURA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2023-05-18T12:35:53Z</dcterms:created>
  <dcterms:modified xsi:type="dcterms:W3CDTF">2023-05-18T14:22:10Z</dcterms:modified>
</cp:coreProperties>
</file>