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7" i="2"/>
  <c r="J8"/>
  <c r="J9"/>
  <c r="J10"/>
  <c r="J11"/>
  <c r="J12"/>
  <c r="J13"/>
  <c r="J14"/>
  <c r="J15"/>
  <c r="J6"/>
  <c r="K24"/>
  <c r="K23"/>
  <c r="K18" i="1"/>
  <c r="K17"/>
  <c r="K22" i="2"/>
  <c r="K16" i="1"/>
  <c r="K13"/>
  <c r="I15" i="2"/>
  <c r="I14"/>
  <c r="I13"/>
  <c r="I12"/>
  <c r="I11"/>
  <c r="I10"/>
  <c r="I9"/>
  <c r="I8"/>
  <c r="I7"/>
  <c r="I6"/>
  <c r="H7"/>
  <c r="H8"/>
  <c r="H9"/>
  <c r="H10"/>
  <c r="H11"/>
  <c r="H12"/>
  <c r="H13"/>
  <c r="H14"/>
  <c r="H15"/>
  <c r="H6"/>
  <c r="G15"/>
  <c r="G14"/>
  <c r="G13"/>
  <c r="G12"/>
  <c r="G11"/>
  <c r="G10"/>
  <c r="G9"/>
  <c r="G8"/>
  <c r="G7"/>
  <c r="G6"/>
  <c r="E7"/>
  <c r="E8"/>
  <c r="E9"/>
  <c r="E10"/>
  <c r="E11"/>
  <c r="E12"/>
  <c r="E13"/>
  <c r="E14"/>
  <c r="E15"/>
  <c r="E6"/>
  <c r="K7" i="1"/>
  <c r="K8"/>
  <c r="K9"/>
  <c r="K10"/>
  <c r="K11"/>
  <c r="K12"/>
  <c r="K6"/>
  <c r="J12"/>
  <c r="J11"/>
  <c r="J10"/>
  <c r="J9"/>
  <c r="J8"/>
  <c r="J7"/>
  <c r="J6"/>
  <c r="I7"/>
  <c r="I8"/>
  <c r="I9"/>
  <c r="I10"/>
  <c r="I11"/>
  <c r="I12"/>
  <c r="I6"/>
  <c r="H12"/>
  <c r="H11"/>
  <c r="H10"/>
  <c r="H9"/>
  <c r="H8"/>
  <c r="H7"/>
  <c r="H6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<sst xmlns="http://schemas.openxmlformats.org/spreadsheetml/2006/main" count="35" uniqueCount="21">
  <si>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</si>
  <si>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</si>
  <si>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</si>
  <si>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</si>
  <si>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</si>
  <si>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</si>
  <si>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</si>
  <si>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</si>
  <si>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</si>
  <si>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r>
      <t>X</t>
    </r>
    <r>
      <rPr>
        <b/>
        <vertAlign val="subscript"/>
        <sz val="12"/>
        <color theme="1"/>
        <rFont val="Calibri"/>
        <family val="2"/>
        <scheme val="minor"/>
      </rPr>
      <t>i</t>
    </r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</si>
  <si>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</si>
  <si>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</si>
  <si>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</si>
  <si>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</si>
  <si>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</si>
  <si>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</si>
  <si>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</si>
  <si>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mi*fi</t>
  </si>
  <si>
    <t>moda:</t>
  </si>
  <si>
    <t>media:</t>
  </si>
  <si>
    <t>mediana: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</si>
</sst>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/>
    <xf numFmtId="0" fontId="7" fillId="0" borderId="0" xfId="0" applyFont="1" applyAlignment="1">
      <alignment vertical="center"/>
    </xf>
    <xf numFmtId="0" fontId="0" fillId="2" borderId="10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5" fillId="3" borderId="13" xfId="0" applyFont="1" applyFill="1" applyBorder="1" applyAlignment="1">
      <alignment horizontal="center"/>
    </xf>
    <xf numFmtId="0" fontId="0" fillId="0" borderId="0" xfId="0" applyBorder="1"/>
    <xf numFmtId="0" fontId="1" fillId="2" borderId="8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/>
    </xf>
    <xf numFmtId="2" fontId="4" fillId="4" borderId="12" xfId="0" applyNumberFormat="1" applyFont="1" applyFill="1" applyBorder="1" applyAlignment="1">
      <alignment horizontal="center"/>
    </xf>
    <xf numFmtId="0" fontId="4" fillId="4" borderId="12" xfId="0" applyFont="1" applyFill="1" applyBorder="1" applyAlignment="1">
      <alignment horizontal="center"/>
    </xf>
    <xf numFmtId="2" fontId="4" fillId="4" borderId="6" xfId="0" applyNumberFormat="1" applyFont="1" applyFill="1" applyBorder="1" applyAlignment="1">
      <alignment horizontal="center"/>
    </xf>
    <xf numFmtId="2" fontId="4" fillId="4" borderId="26" xfId="0" applyNumberFormat="1" applyFont="1" applyFill="1" applyBorder="1" applyAlignment="1">
      <alignment horizontal="center"/>
    </xf>
    <xf numFmtId="0" fontId="4" fillId="4" borderId="19" xfId="0" applyFont="1" applyFill="1" applyBorder="1" applyAlignment="1">
      <alignment horizontal="center"/>
    </xf>
    <xf numFmtId="2" fontId="4" fillId="4" borderId="27" xfId="0" applyNumberFormat="1" applyFon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5" fillId="2" borderId="28" xfId="0" applyFont="1" applyFill="1" applyBorder="1" applyAlignment="1">
      <alignment horizontal="center"/>
    </xf>
    <xf numFmtId="0" fontId="4" fillId="4" borderId="20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4" fillId="4" borderId="18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left"/>
    </xf>
    <xf numFmtId="0" fontId="2" fillId="2" borderId="20" xfId="0" applyFont="1" applyFill="1" applyBorder="1" applyAlignment="1">
      <alignment horizontal="left"/>
    </xf>
    <xf numFmtId="0" fontId="2" fillId="2" borderId="21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11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1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0" fillId="5" borderId="11" xfId="0" applyFill="1" applyBorder="1"/>
    <xf numFmtId="2" fontId="0" fillId="2" borderId="11" xfId="0" applyNumberFormat="1" applyFill="1" applyBorder="1"/>
    <xf numFmtId="0" fontId="0" fillId="2" borderId="11" xfId="0" applyFill="1" applyBorder="1"/>
    <xf numFmtId="0" fontId="5" fillId="2" borderId="10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0" fillId="4" borderId="15" xfId="0" applyFill="1" applyBorder="1"/>
    <xf numFmtId="0" fontId="4" fillId="4" borderId="26" xfId="0" applyFont="1" applyFill="1" applyBorder="1" applyAlignment="1">
      <alignment horizontal="center"/>
    </xf>
    <xf numFmtId="0" fontId="5" fillId="3" borderId="25" xfId="0" applyFont="1" applyFill="1" applyBorder="1" applyAlignment="1">
      <alignment horizontal="center"/>
    </xf>
    <xf numFmtId="0" fontId="4" fillId="4" borderId="27" xfId="0" applyFont="1" applyFill="1" applyBorder="1" applyAlignment="1">
      <alignment horizontal="center"/>
    </xf>
    <xf numFmtId="0" fontId="0" fillId="3" borderId="8" xfId="0" applyFill="1" applyBorder="1"/>
    <xf numFmtId="9" fontId="0" fillId="3" borderId="8" xfId="0" applyNumberFormat="1" applyFill="1" applyBorder="1"/>
    <xf numFmtId="9" fontId="0" fillId="4" borderId="11" xfId="1" applyFont="1" applyFill="1" applyBorder="1" applyAlignment="1">
      <alignment horizontal="center"/>
    </xf>
    <xf numFmtId="9" fontId="0" fillId="4" borderId="20" xfId="1" applyFont="1" applyFill="1" applyBorder="1" applyAlignment="1">
      <alignment horizontal="center"/>
    </xf>
    <xf numFmtId="9" fontId="0" fillId="4" borderId="30" xfId="1" applyFont="1" applyFill="1" applyBorder="1" applyAlignment="1">
      <alignment horizontal="center"/>
    </xf>
    <xf numFmtId="2" fontId="0" fillId="4" borderId="4" xfId="0" applyNumberFormat="1" applyFill="1" applyBorder="1"/>
    <xf numFmtId="0" fontId="3" fillId="6" borderId="22" xfId="0" applyFont="1" applyFill="1" applyBorder="1" applyAlignment="1">
      <alignment horizontal="center"/>
    </xf>
    <xf numFmtId="0" fontId="3" fillId="6" borderId="23" xfId="0" applyFont="1" applyFill="1" applyBorder="1" applyAlignment="1">
      <alignment horizontal="center"/>
    </xf>
    <xf numFmtId="0" fontId="3" fillId="6" borderId="24" xfId="0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/>
    </xf>
    <xf numFmtId="0" fontId="3" fillId="6" borderId="9" xfId="0" applyFont="1" applyFill="1" applyBorder="1" applyAlignment="1">
      <alignment horizontal="center"/>
    </xf>
    <xf numFmtId="0" fontId="3" fillId="6" borderId="25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9" fontId="0" fillId="4" borderId="31" xfId="0" applyNumberFormat="1" applyFill="1" applyBorder="1" applyAlignment="1">
      <alignment horizontal="center"/>
    </xf>
    <xf numFmtId="9" fontId="0" fillId="4" borderId="16" xfId="0" applyNumberFormat="1" applyFill="1" applyBorder="1" applyAlignment="1">
      <alignment horizontal="center"/>
    </xf>
    <xf numFmtId="9" fontId="0" fillId="4" borderId="32" xfId="0" applyNumberFormat="1" applyFill="1" applyBorder="1" applyAlignment="1">
      <alignment horizontal="center"/>
    </xf>
    <xf numFmtId="2" fontId="0" fillId="4" borderId="1" xfId="0" applyNumberFormat="1" applyFill="1" applyBorder="1"/>
    <xf numFmtId="9" fontId="0" fillId="2" borderId="8" xfId="0" applyNumberFormat="1" applyFill="1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0" fontId="4" fillId="4" borderId="33" xfId="0" applyFont="1" applyFill="1" applyBorder="1" applyAlignment="1">
      <alignment horizontal="center"/>
    </xf>
    <xf numFmtId="0" fontId="4" fillId="4" borderId="31" xfId="0" applyFont="1" applyFill="1" applyBorder="1" applyAlignment="1">
      <alignment horizontal="center"/>
    </xf>
    <xf numFmtId="0" fontId="4" fillId="4" borderId="16" xfId="0" applyFont="1" applyFill="1" applyBorder="1" applyAlignment="1">
      <alignment horizontal="center"/>
    </xf>
    <xf numFmtId="9" fontId="0" fillId="4" borderId="34" xfId="1" applyFont="1" applyFill="1" applyBorder="1" applyAlignment="1">
      <alignment horizontal="center"/>
    </xf>
    <xf numFmtId="9" fontId="0" fillId="4" borderId="17" xfId="1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4" fillId="4" borderId="30" xfId="0" applyFont="1" applyFill="1" applyBorder="1" applyAlignment="1">
      <alignment horizontal="center"/>
    </xf>
    <xf numFmtId="0" fontId="0" fillId="4" borderId="35" xfId="0" applyFill="1" applyBorder="1" applyAlignment="1">
      <alignment horizontal="center"/>
    </xf>
    <xf numFmtId="0" fontId="0" fillId="4" borderId="5" xfId="0" applyFill="1" applyBorder="1"/>
    <xf numFmtId="0" fontId="0" fillId="4" borderId="29" xfId="0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plotArea>
      <c:layout/>
      <c:barChart>
        <c:barDir val="col"/>
        <c:grouping val="clustered"/>
        <c:ser>
          <c:idx val="0"/>
          <c:order val="0"/>
          <c:cat>
            <c:multiLvlStrRef>
              <c:f>'ACTIVIDAD 1'!$D$6:$E$12</c:f>
              <c:multiLvlStrCache>
                <c:ptCount val="7"/>
                <c:lvl>
                  <c:pt idx="0">
                    <c:v>700</c:v>
                  </c:pt>
                  <c:pt idx="1">
                    <c:v>900</c:v>
                  </c:pt>
                  <c:pt idx="2">
                    <c:v>1100</c:v>
                  </c:pt>
                  <c:pt idx="3">
                    <c:v>1300</c:v>
                  </c:pt>
                  <c:pt idx="4">
                    <c:v>1500</c:v>
                  </c:pt>
                  <c:pt idx="5">
                    <c:v>1700</c:v>
                  </c:pt>
                  <c:pt idx="6">
                    <c:v>1900</c:v>
                  </c:pt>
                </c:lvl>
                <c:lvl>
                  <c:pt idx="0">
                    <c:v>500</c:v>
                  </c:pt>
                  <c:pt idx="1">
                    <c:v>700</c:v>
                  </c:pt>
                  <c:pt idx="2">
                    <c:v>900</c:v>
                  </c:pt>
                  <c:pt idx="3">
                    <c:v>1100</c:v>
                  </c:pt>
                  <c:pt idx="4">
                    <c:v>1300</c:v>
                  </c:pt>
                  <c:pt idx="5">
                    <c:v>1500</c:v>
                  </c:pt>
                  <c:pt idx="6">
                    <c:v>1700</c:v>
                  </c:pt>
                </c:lvl>
              </c:multiLvlStrCache>
            </c:multiLvlStrRef>
          </c:cat>
          <c:val>
            <c:numRef>
              <c:f>'ACTIVIDAD 1'!$F$6:$F$12</c:f>
              <c:numCache>
                <c:formatCode>General</c:formatCode>
                <c:ptCount val="7"/>
                <c:pt idx="0">
                  <c:v>600</c:v>
                </c:pt>
                <c:pt idx="1">
                  <c:v>800</c:v>
                </c:pt>
                <c:pt idx="2">
                  <c:v>1000</c:v>
                </c:pt>
                <c:pt idx="3">
                  <c:v>1200</c:v>
                </c:pt>
                <c:pt idx="4">
                  <c:v>1400</c:v>
                </c:pt>
                <c:pt idx="5">
                  <c:v>1600</c:v>
                </c:pt>
                <c:pt idx="6">
                  <c:v>1800</c:v>
                </c:pt>
              </c:numCache>
            </c:numRef>
          </c:val>
        </c:ser>
        <c:ser>
          <c:idx val="1"/>
          <c:order val="1"/>
          <c:cat>
            <c:multiLvlStrRef>
              <c:f>'ACTIVIDAD 1'!$D$6:$E$12</c:f>
              <c:multiLvlStrCache>
                <c:ptCount val="7"/>
                <c:lvl>
                  <c:pt idx="0">
                    <c:v>700</c:v>
                  </c:pt>
                  <c:pt idx="1">
                    <c:v>900</c:v>
                  </c:pt>
                  <c:pt idx="2">
                    <c:v>1100</c:v>
                  </c:pt>
                  <c:pt idx="3">
                    <c:v>1300</c:v>
                  </c:pt>
                  <c:pt idx="4">
                    <c:v>1500</c:v>
                  </c:pt>
                  <c:pt idx="5">
                    <c:v>1700</c:v>
                  </c:pt>
                  <c:pt idx="6">
                    <c:v>1900</c:v>
                  </c:pt>
                </c:lvl>
                <c:lvl>
                  <c:pt idx="0">
                    <c:v>500</c:v>
                  </c:pt>
                  <c:pt idx="1">
                    <c:v>700</c:v>
                  </c:pt>
                  <c:pt idx="2">
                    <c:v>900</c:v>
                  </c:pt>
                  <c:pt idx="3">
                    <c:v>1100</c:v>
                  </c:pt>
                  <c:pt idx="4">
                    <c:v>1300</c:v>
                  </c:pt>
                  <c:pt idx="5">
                    <c:v>1500</c:v>
                  </c:pt>
                  <c:pt idx="6">
                    <c:v>1700</c:v>
                  </c:pt>
                </c:lvl>
              </c:multiLvlStrCache>
            </c:multiLvlStrRef>
          </c:cat>
          <c:val>
            <c:numRef>
              <c:f>'ACTIVIDAD 1'!$G$6:$G$12</c:f>
              <c:numCache>
                <c:formatCode>General</c:formatCode>
                <c:ptCount val="7"/>
                <c:pt idx="0">
                  <c:v>10</c:v>
                </c:pt>
                <c:pt idx="1">
                  <c:v>10</c:v>
                </c:pt>
                <c:pt idx="2">
                  <c:v>12</c:v>
                </c:pt>
                <c:pt idx="3">
                  <c:v>8</c:v>
                </c:pt>
                <c:pt idx="4">
                  <c:v>6</c:v>
                </c:pt>
                <c:pt idx="5">
                  <c:v>4</c:v>
                </c:pt>
                <c:pt idx="6">
                  <c:v>5</c:v>
                </c:pt>
              </c:numCache>
            </c:numRef>
          </c:val>
        </c:ser>
        <c:dLbls/>
        <c:axId val="79037568"/>
        <c:axId val="79065472"/>
      </c:barChart>
      <c:catAx>
        <c:axId val="79037568"/>
        <c:scaling>
          <c:orientation val="minMax"/>
        </c:scaling>
        <c:axPos val="b"/>
        <c:majorTickMark val="none"/>
        <c:tickLblPos val="nextTo"/>
        <c:crossAx val="79065472"/>
        <c:crosses val="autoZero"/>
        <c:auto val="1"/>
        <c:lblAlgn val="ctr"/>
        <c:lblOffset val="100"/>
      </c:catAx>
      <c:valAx>
        <c:axId val="79065472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7903756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plotArea>
      <c:layout/>
      <c:barChart>
        <c:barDir val="col"/>
        <c:grouping val="clustered"/>
        <c:ser>
          <c:idx val="0"/>
          <c:order val="0"/>
          <c:cat>
            <c:multiLvlStrRef>
              <c:f>'ACTIVIDAD 2'!$C$6:$D$15</c:f>
              <c:multiLvlStrCache>
                <c:ptCount val="10"/>
                <c:lvl>
                  <c:pt idx="0">
                    <c:v>1,70</c:v>
                  </c:pt>
                  <c:pt idx="1">
                    <c:v>1,75</c:v>
                  </c:pt>
                  <c:pt idx="2">
                    <c:v>1,80</c:v>
                  </c:pt>
                  <c:pt idx="3">
                    <c:v>1,83</c:v>
                  </c:pt>
                  <c:pt idx="4">
                    <c:v>1,86</c:v>
                  </c:pt>
                  <c:pt idx="5">
                    <c:v>1,89</c:v>
                  </c:pt>
                  <c:pt idx="6">
                    <c:v>1,92</c:v>
                  </c:pt>
                  <c:pt idx="7">
                    <c:v>1,95</c:v>
                  </c:pt>
                  <c:pt idx="8">
                    <c:v>1,98</c:v>
                  </c:pt>
                  <c:pt idx="9">
                    <c:v>2,01</c:v>
                  </c:pt>
                </c:lvl>
                <c:lvl>
                  <c:pt idx="0">
                    <c:v>1,65</c:v>
                  </c:pt>
                  <c:pt idx="1">
                    <c:v>1,7</c:v>
                  </c:pt>
                  <c:pt idx="2">
                    <c:v>1,75</c:v>
                  </c:pt>
                  <c:pt idx="3">
                    <c:v>1,80</c:v>
                  </c:pt>
                  <c:pt idx="4">
                    <c:v>1,83</c:v>
                  </c:pt>
                  <c:pt idx="5">
                    <c:v>1,86</c:v>
                  </c:pt>
                  <c:pt idx="6">
                    <c:v>1,89</c:v>
                  </c:pt>
                  <c:pt idx="7">
                    <c:v>1,92</c:v>
                  </c:pt>
                  <c:pt idx="8">
                    <c:v>1,95</c:v>
                  </c:pt>
                  <c:pt idx="9">
                    <c:v>1,98</c:v>
                  </c:pt>
                </c:lvl>
              </c:multiLvlStrCache>
            </c:multiLvlStrRef>
          </c:cat>
          <c:val>
            <c:numRef>
              <c:f>'ACTIVIDAD 2'!$E$6:$E$15</c:f>
              <c:numCache>
                <c:formatCode>0.00</c:formatCode>
                <c:ptCount val="10"/>
                <c:pt idx="0">
                  <c:v>1.4024999999999999</c:v>
                </c:pt>
                <c:pt idx="1">
                  <c:v>1.4875</c:v>
                </c:pt>
                <c:pt idx="2">
                  <c:v>1.575</c:v>
                </c:pt>
                <c:pt idx="3">
                  <c:v>1.647</c:v>
                </c:pt>
                <c:pt idx="4">
                  <c:v>1.7019000000000002</c:v>
                </c:pt>
                <c:pt idx="5">
                  <c:v>1.7577000000000003</c:v>
                </c:pt>
                <c:pt idx="6">
                  <c:v>1.8144000000000002</c:v>
                </c:pt>
                <c:pt idx="7">
                  <c:v>1.8720000000000003</c:v>
                </c:pt>
                <c:pt idx="8">
                  <c:v>1.9305000000000003</c:v>
                </c:pt>
                <c:pt idx="9">
                  <c:v>1.9899000000000004</c:v>
                </c:pt>
              </c:numCache>
            </c:numRef>
          </c:val>
        </c:ser>
        <c:ser>
          <c:idx val="1"/>
          <c:order val="1"/>
          <c:cat>
            <c:multiLvlStrRef>
              <c:f>'ACTIVIDAD 2'!$C$6:$D$15</c:f>
              <c:multiLvlStrCache>
                <c:ptCount val="10"/>
                <c:lvl>
                  <c:pt idx="0">
                    <c:v>1,70</c:v>
                  </c:pt>
                  <c:pt idx="1">
                    <c:v>1,75</c:v>
                  </c:pt>
                  <c:pt idx="2">
                    <c:v>1,80</c:v>
                  </c:pt>
                  <c:pt idx="3">
                    <c:v>1,83</c:v>
                  </c:pt>
                  <c:pt idx="4">
                    <c:v>1,86</c:v>
                  </c:pt>
                  <c:pt idx="5">
                    <c:v>1,89</c:v>
                  </c:pt>
                  <c:pt idx="6">
                    <c:v>1,92</c:v>
                  </c:pt>
                  <c:pt idx="7">
                    <c:v>1,95</c:v>
                  </c:pt>
                  <c:pt idx="8">
                    <c:v>1,98</c:v>
                  </c:pt>
                  <c:pt idx="9">
                    <c:v>2,01</c:v>
                  </c:pt>
                </c:lvl>
                <c:lvl>
                  <c:pt idx="0">
                    <c:v>1,65</c:v>
                  </c:pt>
                  <c:pt idx="1">
                    <c:v>1,7</c:v>
                  </c:pt>
                  <c:pt idx="2">
                    <c:v>1,75</c:v>
                  </c:pt>
                  <c:pt idx="3">
                    <c:v>1,80</c:v>
                  </c:pt>
                  <c:pt idx="4">
                    <c:v>1,83</c:v>
                  </c:pt>
                  <c:pt idx="5">
                    <c:v>1,86</c:v>
                  </c:pt>
                  <c:pt idx="6">
                    <c:v>1,89</c:v>
                  </c:pt>
                  <c:pt idx="7">
                    <c:v>1,92</c:v>
                  </c:pt>
                  <c:pt idx="8">
                    <c:v>1,95</c:v>
                  </c:pt>
                  <c:pt idx="9">
                    <c:v>1,98</c:v>
                  </c:pt>
                </c:lvl>
              </c:multiLvlStrCache>
            </c:multiLvlStrRef>
          </c:cat>
          <c:val>
            <c:numRef>
              <c:f>'ACTIVIDAD 2'!$F$6:$F$15</c:f>
              <c:numCache>
                <c:formatCode>General</c:formatCode>
                <c:ptCount val="10"/>
                <c:pt idx="0">
                  <c:v>12</c:v>
                </c:pt>
                <c:pt idx="1">
                  <c:v>24</c:v>
                </c:pt>
                <c:pt idx="2">
                  <c:v>50</c:v>
                </c:pt>
                <c:pt idx="3">
                  <c:v>40</c:v>
                </c:pt>
                <c:pt idx="4">
                  <c:v>24</c:v>
                </c:pt>
                <c:pt idx="5">
                  <c:v>20</c:v>
                </c:pt>
                <c:pt idx="6">
                  <c:v>12</c:v>
                </c:pt>
                <c:pt idx="7">
                  <c:v>10</c:v>
                </c:pt>
                <c:pt idx="8">
                  <c:v>6</c:v>
                </c:pt>
                <c:pt idx="9">
                  <c:v>2</c:v>
                </c:pt>
              </c:numCache>
            </c:numRef>
          </c:val>
        </c:ser>
        <c:dLbls/>
        <c:gapWidth val="0"/>
        <c:axId val="88281472"/>
        <c:axId val="88283008"/>
      </c:barChart>
      <c:catAx>
        <c:axId val="88281472"/>
        <c:scaling>
          <c:orientation val="minMax"/>
        </c:scaling>
        <c:axPos val="b"/>
        <c:title>
          <c:layout/>
        </c:title>
        <c:majorTickMark val="none"/>
        <c:tickLblPos val="nextTo"/>
        <c:crossAx val="88283008"/>
        <c:crosses val="autoZero"/>
        <c:auto val="1"/>
        <c:lblAlgn val="ctr"/>
        <c:lblOffset val="100"/>
      </c:catAx>
      <c:valAx>
        <c:axId val="88283008"/>
        <c:scaling>
          <c:orientation val="minMax"/>
        </c:scaling>
        <c:axPos val="l"/>
        <c:title>
          <c:layout/>
        </c:title>
        <c:numFmt formatCode="0.00" sourceLinked="1"/>
        <c:tickLblPos val="nextTo"/>
        <c:crossAx val="88281472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11907</xdr:colOff>
      <xdr:row>7</xdr:row>
      <xdr:rowOff>0</xdr:rowOff>
    </xdr:from>
    <xdr:to>
      <xdr:col>19</xdr:col>
      <xdr:colOff>11907</xdr:colOff>
      <xdr:row>20</xdr:row>
      <xdr:rowOff>11906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142875</xdr:colOff>
      <xdr:row>6</xdr:row>
      <xdr:rowOff>190500</xdr:rowOff>
    </xdr:from>
    <xdr:to>
      <xdr:col>19</xdr:col>
      <xdr:colOff>142875</xdr:colOff>
      <xdr:row>20</xdr:row>
      <xdr:rowOff>83345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tabSelected="1" zoomScale="80" zoomScaleNormal="80" workbookViewId="0">
      <selection activeCell="Q25" sqref="Q25"/>
    </sheetView>
  </sheetViews>
  <sheetFormatPr baseColWidth="10" defaultRowHeight="15"/>
  <sheetData>
    <row r="3" spans="2:14" ht="18">
      <c r="B3" s="2" t="s">
        <v>11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2:14" ht="15.75" thickBot="1"/>
    <row r="5" spans="2:14" ht="19.5" thickBot="1">
      <c r="D5" s="6" t="s">
        <v>10</v>
      </c>
      <c r="E5" s="7"/>
      <c r="F5" s="8" t="s">
        <v>9</v>
      </c>
      <c r="G5" s="42" t="s">
        <v>8</v>
      </c>
      <c r="H5" s="70" t="s">
        <v>7</v>
      </c>
      <c r="I5" s="8" t="s">
        <v>6</v>
      </c>
      <c r="J5" s="42" t="s">
        <v>5</v>
      </c>
      <c r="K5" s="11" t="s">
        <v>17</v>
      </c>
    </row>
    <row r="6" spans="2:14">
      <c r="B6" s="12"/>
      <c r="D6" s="19">
        <v>500</v>
      </c>
      <c r="E6" s="43">
        <v>700</v>
      </c>
      <c r="F6" s="23">
        <f>(D6+E6)/2</f>
        <v>600</v>
      </c>
      <c r="G6" s="66">
        <v>10</v>
      </c>
      <c r="H6" s="71">
        <f>G6</f>
        <v>10</v>
      </c>
      <c r="I6" s="68">
        <f>G6/$H$12</f>
        <v>0.18181818181818182</v>
      </c>
      <c r="J6" s="57">
        <f>I6</f>
        <v>0.18181818181818182</v>
      </c>
      <c r="K6" s="74">
        <f>F6*G6</f>
        <v>6000</v>
      </c>
      <c r="L6" s="12"/>
      <c r="M6" s="12"/>
    </row>
    <row r="7" spans="2:14">
      <c r="D7" s="9">
        <v>700</v>
      </c>
      <c r="E7" s="16">
        <v>900</v>
      </c>
      <c r="F7" s="14">
        <f t="shared" ref="F7:F12" si="0">(D7+E7)/2</f>
        <v>800</v>
      </c>
      <c r="G7" s="67">
        <v>10</v>
      </c>
      <c r="H7" s="71">
        <f>H6+G7</f>
        <v>20</v>
      </c>
      <c r="I7" s="69">
        <f t="shared" ref="I7:I12" si="1">G7/$H$12</f>
        <v>0.18181818181818182</v>
      </c>
      <c r="J7" s="58">
        <f>J6+I7</f>
        <v>0.36363636363636365</v>
      </c>
      <c r="K7" s="74">
        <f t="shared" ref="K7:K12" si="2">F7*G7</f>
        <v>8000</v>
      </c>
      <c r="L7" s="12"/>
    </row>
    <row r="8" spans="2:14">
      <c r="D8" s="9">
        <v>900</v>
      </c>
      <c r="E8" s="16">
        <v>1100</v>
      </c>
      <c r="F8" s="14">
        <f t="shared" si="0"/>
        <v>1000</v>
      </c>
      <c r="G8" s="67">
        <v>12</v>
      </c>
      <c r="H8" s="71">
        <f>H7+G8</f>
        <v>32</v>
      </c>
      <c r="I8" s="69">
        <f t="shared" si="1"/>
        <v>0.21818181818181817</v>
      </c>
      <c r="J8" s="58">
        <f>J7+I8</f>
        <v>0.58181818181818179</v>
      </c>
      <c r="K8" s="74">
        <f t="shared" si="2"/>
        <v>12000</v>
      </c>
      <c r="L8" s="12"/>
    </row>
    <row r="9" spans="2:14">
      <c r="D9" s="9">
        <v>1100</v>
      </c>
      <c r="E9" s="16">
        <v>1300</v>
      </c>
      <c r="F9" s="14">
        <f t="shared" si="0"/>
        <v>1200</v>
      </c>
      <c r="G9" s="67">
        <v>8</v>
      </c>
      <c r="H9" s="71">
        <f>H8+G9</f>
        <v>40</v>
      </c>
      <c r="I9" s="69">
        <f t="shared" si="1"/>
        <v>0.14545454545454545</v>
      </c>
      <c r="J9" s="58">
        <f>J8+I9</f>
        <v>0.72727272727272729</v>
      </c>
      <c r="K9" s="74">
        <f t="shared" si="2"/>
        <v>9600</v>
      </c>
      <c r="L9" s="12"/>
    </row>
    <row r="10" spans="2:14">
      <c r="D10" s="9">
        <v>1300</v>
      </c>
      <c r="E10" s="16">
        <v>1500</v>
      </c>
      <c r="F10" s="14">
        <f t="shared" si="0"/>
        <v>1400</v>
      </c>
      <c r="G10" s="67">
        <v>6</v>
      </c>
      <c r="H10" s="71">
        <f>H9+G10</f>
        <v>46</v>
      </c>
      <c r="I10" s="69">
        <f t="shared" si="1"/>
        <v>0.10909090909090909</v>
      </c>
      <c r="J10" s="58">
        <f>J9+I10</f>
        <v>0.83636363636363642</v>
      </c>
      <c r="K10" s="74">
        <f t="shared" si="2"/>
        <v>8400</v>
      </c>
      <c r="L10" s="12"/>
      <c r="M10" s="12"/>
    </row>
    <row r="11" spans="2:14" ht="15.75" thickBot="1">
      <c r="D11" s="9">
        <v>1500</v>
      </c>
      <c r="E11" s="16">
        <v>1700</v>
      </c>
      <c r="F11" s="14">
        <f t="shared" si="0"/>
        <v>1600</v>
      </c>
      <c r="G11" s="67">
        <v>4</v>
      </c>
      <c r="H11" s="73">
        <f>H10+G11</f>
        <v>50</v>
      </c>
      <c r="I11" s="69">
        <f t="shared" si="1"/>
        <v>7.2727272727272724E-2</v>
      </c>
      <c r="J11" s="59">
        <f>J10+I11</f>
        <v>0.90909090909090917</v>
      </c>
      <c r="K11" s="74">
        <f t="shared" si="2"/>
        <v>6400</v>
      </c>
      <c r="L11" s="12"/>
    </row>
    <row r="12" spans="2:14" ht="15.75" thickBot="1">
      <c r="D12" s="10">
        <v>1700</v>
      </c>
      <c r="E12" s="41">
        <v>1900</v>
      </c>
      <c r="F12" s="25">
        <f t="shared" si="0"/>
        <v>1800</v>
      </c>
      <c r="G12" s="72">
        <v>5</v>
      </c>
      <c r="H12" s="44">
        <f>H11+G12</f>
        <v>55</v>
      </c>
      <c r="I12" s="48">
        <f t="shared" si="1"/>
        <v>9.0909090909090912E-2</v>
      </c>
      <c r="J12" s="45">
        <f>J11+I12</f>
        <v>1</v>
      </c>
      <c r="K12" s="75">
        <f t="shared" si="2"/>
        <v>9000</v>
      </c>
      <c r="L12" s="12"/>
    </row>
    <row r="13" spans="2:14" ht="15.75" thickBot="1">
      <c r="K13" s="40">
        <f>K6+K7+K8+K9+K10+K11+K12</f>
        <v>59400</v>
      </c>
    </row>
    <row r="14" spans="2:14" ht="18.75" thickBot="1">
      <c r="C14" s="53" t="s">
        <v>4</v>
      </c>
      <c r="D14" s="54"/>
      <c r="E14" s="54"/>
      <c r="F14" s="54"/>
      <c r="G14" s="54"/>
      <c r="H14" s="54"/>
      <c r="I14" s="55"/>
    </row>
    <row r="15" spans="2:14" ht="18">
      <c r="C15" s="26" t="s">
        <v>3</v>
      </c>
      <c r="D15" s="27"/>
      <c r="E15" s="27"/>
      <c r="F15" s="27"/>
      <c r="G15" s="27"/>
      <c r="H15" s="27"/>
      <c r="I15" s="28"/>
    </row>
    <row r="16" spans="2:14" ht="18">
      <c r="C16" s="29" t="s">
        <v>2</v>
      </c>
      <c r="D16" s="30"/>
      <c r="E16" s="30"/>
      <c r="F16" s="30"/>
      <c r="G16" s="30"/>
      <c r="H16" s="30"/>
      <c r="I16" s="31"/>
      <c r="J16" s="35" t="s">
        <v>18</v>
      </c>
      <c r="K16" s="36">
        <f>D8+(G8-G7)/(G8-G7+G8-G9)*(E8-D8)</f>
        <v>966.66666666666663</v>
      </c>
    </row>
    <row r="17" spans="3:11" ht="18">
      <c r="C17" s="29" t="s">
        <v>1</v>
      </c>
      <c r="D17" s="30"/>
      <c r="E17" s="30"/>
      <c r="F17" s="30"/>
      <c r="G17" s="30"/>
      <c r="H17" s="30"/>
      <c r="I17" s="31"/>
      <c r="J17" s="35" t="s">
        <v>19</v>
      </c>
      <c r="K17" s="37">
        <f>(K13/H12)</f>
        <v>1080</v>
      </c>
    </row>
    <row r="18" spans="3:11" ht="18">
      <c r="C18" s="29" t="s">
        <v>0</v>
      </c>
      <c r="D18" s="30"/>
      <c r="E18" s="30"/>
      <c r="F18" s="30"/>
      <c r="G18" s="30"/>
      <c r="H18" s="30"/>
      <c r="I18" s="31"/>
      <c r="J18" s="35" t="s">
        <v>20</v>
      </c>
      <c r="K18" s="37">
        <f>D8+(((H12/2)-H7)/G8)*(E8-D8)</f>
        <v>1025</v>
      </c>
    </row>
    <row r="19" spans="3:11" ht="18.75" thickBot="1">
      <c r="C19" s="32" t="s">
        <v>12</v>
      </c>
      <c r="D19" s="33"/>
      <c r="E19" s="33"/>
      <c r="F19" s="33"/>
      <c r="G19" s="33"/>
      <c r="H19" s="33"/>
      <c r="I19" s="34"/>
    </row>
  </sheetData>
  <mergeCells count="7">
    <mergeCell ref="C19:I19"/>
    <mergeCell ref="C14:I14"/>
    <mergeCell ref="D5:E5"/>
    <mergeCell ref="C15:I15"/>
    <mergeCell ref="C16:I16"/>
    <mergeCell ref="C17:I17"/>
    <mergeCell ref="C18:I1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C3:K26"/>
  <sheetViews>
    <sheetView zoomScale="80" zoomScaleNormal="80" workbookViewId="0">
      <selection activeCell="L7" sqref="L7"/>
    </sheetView>
  </sheetViews>
  <sheetFormatPr baseColWidth="10" defaultRowHeight="15"/>
  <sheetData>
    <row r="3" spans="3:10" ht="18">
      <c r="C3" s="1" t="s">
        <v>15</v>
      </c>
      <c r="D3" s="1"/>
      <c r="E3" s="1"/>
      <c r="F3" s="1"/>
      <c r="G3" s="1"/>
    </row>
    <row r="4" spans="3:10" ht="15.75" thickBot="1"/>
    <row r="5" spans="3:10" ht="19.5" thickBot="1">
      <c r="C5" s="3" t="s">
        <v>13</v>
      </c>
      <c r="D5" s="4"/>
      <c r="E5" s="24" t="s">
        <v>14</v>
      </c>
      <c r="F5" s="22" t="s">
        <v>8</v>
      </c>
      <c r="G5" s="38" t="s">
        <v>7</v>
      </c>
      <c r="H5" s="5" t="s">
        <v>6</v>
      </c>
      <c r="I5" s="56" t="s">
        <v>5</v>
      </c>
      <c r="J5" s="39" t="s">
        <v>17</v>
      </c>
    </row>
    <row r="6" spans="3:10">
      <c r="C6" s="19">
        <v>1.65</v>
      </c>
      <c r="D6" s="20">
        <v>1.7</v>
      </c>
      <c r="E6" s="20">
        <f>(C6*D6)/2</f>
        <v>1.4024999999999999</v>
      </c>
      <c r="F6" s="14">
        <v>12</v>
      </c>
      <c r="G6" s="62">
        <f>F6</f>
        <v>12</v>
      </c>
      <c r="H6" s="47">
        <f>F6/$F$16</f>
        <v>0.06</v>
      </c>
      <c r="I6" s="57">
        <f>H6</f>
        <v>0.06</v>
      </c>
      <c r="J6" s="49">
        <f>E6*F6</f>
        <v>16.829999999999998</v>
      </c>
    </row>
    <row r="7" spans="3:10">
      <c r="C7" s="9">
        <v>1.7</v>
      </c>
      <c r="D7" s="16">
        <v>1.75</v>
      </c>
      <c r="E7" s="15">
        <f t="shared" ref="E7:E15" si="0">(C7*D7)/2</f>
        <v>1.4875</v>
      </c>
      <c r="F7" s="14">
        <v>24</v>
      </c>
      <c r="G7" s="63">
        <f>G6+F7</f>
        <v>36</v>
      </c>
      <c r="H7" s="46">
        <f t="shared" ref="H7:H15" si="1">F7/$F$16</f>
        <v>0.12</v>
      </c>
      <c r="I7" s="58">
        <f>I6+H7</f>
        <v>0.18</v>
      </c>
      <c r="J7" s="49">
        <f t="shared" ref="J7:J15" si="2">E7*F7</f>
        <v>35.700000000000003</v>
      </c>
    </row>
    <row r="8" spans="3:10">
      <c r="C8" s="9">
        <f>D7</f>
        <v>1.75</v>
      </c>
      <c r="D8" s="15">
        <f>C8+0.05</f>
        <v>1.8</v>
      </c>
      <c r="E8" s="15">
        <f t="shared" si="0"/>
        <v>1.575</v>
      </c>
      <c r="F8" s="14">
        <v>50</v>
      </c>
      <c r="G8" s="63">
        <f>G7+F8</f>
        <v>86</v>
      </c>
      <c r="H8" s="46">
        <f t="shared" si="1"/>
        <v>0.25</v>
      </c>
      <c r="I8" s="58">
        <f>I7+H8</f>
        <v>0.43</v>
      </c>
      <c r="J8" s="49">
        <f t="shared" si="2"/>
        <v>78.75</v>
      </c>
    </row>
    <row r="9" spans="3:10">
      <c r="C9" s="17">
        <f>D8</f>
        <v>1.8</v>
      </c>
      <c r="D9" s="15">
        <f>C9+0.03</f>
        <v>1.83</v>
      </c>
      <c r="E9" s="15">
        <f t="shared" si="0"/>
        <v>1.647</v>
      </c>
      <c r="F9" s="14">
        <v>40</v>
      </c>
      <c r="G9" s="63">
        <f>G8+F9</f>
        <v>126</v>
      </c>
      <c r="H9" s="46">
        <f t="shared" si="1"/>
        <v>0.2</v>
      </c>
      <c r="I9" s="58">
        <f>I8+H9</f>
        <v>0.63</v>
      </c>
      <c r="J9" s="49">
        <f t="shared" si="2"/>
        <v>65.88</v>
      </c>
    </row>
    <row r="10" spans="3:10">
      <c r="C10" s="9">
        <f t="shared" ref="C10:C12" si="3">D9</f>
        <v>1.83</v>
      </c>
      <c r="D10" s="15">
        <f t="shared" ref="D10:D12" si="4">C10+0.03</f>
        <v>1.86</v>
      </c>
      <c r="E10" s="15">
        <f t="shared" si="0"/>
        <v>1.7019000000000002</v>
      </c>
      <c r="F10" s="14">
        <v>24</v>
      </c>
      <c r="G10" s="63">
        <f>G9+F10</f>
        <v>150</v>
      </c>
      <c r="H10" s="46">
        <f t="shared" si="1"/>
        <v>0.12</v>
      </c>
      <c r="I10" s="58">
        <f>I9+H10</f>
        <v>0.75</v>
      </c>
      <c r="J10" s="49">
        <f t="shared" si="2"/>
        <v>40.845600000000005</v>
      </c>
    </row>
    <row r="11" spans="3:10">
      <c r="C11" s="9">
        <f t="shared" si="3"/>
        <v>1.86</v>
      </c>
      <c r="D11" s="15">
        <f t="shared" si="4"/>
        <v>1.8900000000000001</v>
      </c>
      <c r="E11" s="15">
        <f t="shared" si="0"/>
        <v>1.7577000000000003</v>
      </c>
      <c r="F11" s="14">
        <v>20</v>
      </c>
      <c r="G11" s="63">
        <f>G10+F11</f>
        <v>170</v>
      </c>
      <c r="H11" s="46">
        <f t="shared" si="1"/>
        <v>0.1</v>
      </c>
      <c r="I11" s="58">
        <f>I10+H11</f>
        <v>0.85</v>
      </c>
      <c r="J11" s="49">
        <f t="shared" si="2"/>
        <v>35.154000000000003</v>
      </c>
    </row>
    <row r="12" spans="3:10">
      <c r="C12" s="9">
        <f t="shared" si="3"/>
        <v>1.8900000000000001</v>
      </c>
      <c r="D12" s="15">
        <f t="shared" si="4"/>
        <v>1.9200000000000002</v>
      </c>
      <c r="E12" s="15">
        <f t="shared" si="0"/>
        <v>1.8144000000000002</v>
      </c>
      <c r="F12" s="14">
        <v>12</v>
      </c>
      <c r="G12" s="63">
        <f>G11+F12</f>
        <v>182</v>
      </c>
      <c r="H12" s="46">
        <f t="shared" si="1"/>
        <v>0.06</v>
      </c>
      <c r="I12" s="58">
        <f>I11+H12</f>
        <v>0.90999999999999992</v>
      </c>
      <c r="J12" s="49">
        <f t="shared" si="2"/>
        <v>21.772800000000004</v>
      </c>
    </row>
    <row r="13" spans="3:10">
      <c r="C13" s="9">
        <f>D12</f>
        <v>1.9200000000000002</v>
      </c>
      <c r="D13" s="15">
        <f>C13+0.03</f>
        <v>1.9500000000000002</v>
      </c>
      <c r="E13" s="15">
        <f t="shared" si="0"/>
        <v>1.8720000000000003</v>
      </c>
      <c r="F13" s="14">
        <v>10</v>
      </c>
      <c r="G13" s="63">
        <f>G12+F13</f>
        <v>192</v>
      </c>
      <c r="H13" s="46">
        <f t="shared" si="1"/>
        <v>0.05</v>
      </c>
      <c r="I13" s="58">
        <f>I12+H13</f>
        <v>0.96</v>
      </c>
      <c r="J13" s="49">
        <f t="shared" si="2"/>
        <v>18.720000000000002</v>
      </c>
    </row>
    <row r="14" spans="3:10" ht="15.75" thickBot="1">
      <c r="C14" s="9">
        <f>D13</f>
        <v>1.9500000000000002</v>
      </c>
      <c r="D14" s="15">
        <f>C14+0.03</f>
        <v>1.9800000000000002</v>
      </c>
      <c r="E14" s="15">
        <f t="shared" si="0"/>
        <v>1.9305000000000003</v>
      </c>
      <c r="F14" s="14">
        <v>6</v>
      </c>
      <c r="G14" s="64">
        <f>G13+F14</f>
        <v>198</v>
      </c>
      <c r="H14" s="46">
        <f t="shared" si="1"/>
        <v>0.03</v>
      </c>
      <c r="I14" s="59">
        <f>I13+H14</f>
        <v>0.99</v>
      </c>
      <c r="J14" s="49">
        <f t="shared" si="2"/>
        <v>11.583000000000002</v>
      </c>
    </row>
    <row r="15" spans="3:10" ht="15.75" thickBot="1">
      <c r="C15" s="10">
        <f>D14</f>
        <v>1.9800000000000002</v>
      </c>
      <c r="D15" s="18">
        <f>C15+0.03</f>
        <v>2.0100000000000002</v>
      </c>
      <c r="E15" s="18">
        <f t="shared" si="0"/>
        <v>1.9899000000000004</v>
      </c>
      <c r="F15" s="65">
        <v>2</v>
      </c>
      <c r="G15" s="21">
        <f>G14+F15</f>
        <v>200</v>
      </c>
      <c r="H15" s="48">
        <f t="shared" si="1"/>
        <v>0.01</v>
      </c>
      <c r="I15" s="61">
        <f>I14+H15</f>
        <v>1</v>
      </c>
      <c r="J15" s="60">
        <f t="shared" si="2"/>
        <v>3.9798000000000009</v>
      </c>
    </row>
    <row r="16" spans="3:10" ht="15.75" thickBot="1">
      <c r="F16" s="13">
        <f>SUM(F6:F15)</f>
        <v>200</v>
      </c>
    </row>
    <row r="19" spans="3:11" ht="15.75" thickBot="1"/>
    <row r="20" spans="3:11" ht="18.75" thickBot="1">
      <c r="C20" s="50" t="s">
        <v>4</v>
      </c>
      <c r="D20" s="51"/>
      <c r="E20" s="51"/>
      <c r="F20" s="51"/>
      <c r="G20" s="51"/>
      <c r="H20" s="51"/>
      <c r="I20" s="52"/>
    </row>
    <row r="21" spans="3:11" ht="18">
      <c r="C21" s="26" t="s">
        <v>3</v>
      </c>
      <c r="D21" s="27"/>
      <c r="E21" s="27"/>
      <c r="F21" s="27"/>
      <c r="G21" s="27"/>
      <c r="H21" s="27"/>
      <c r="I21" s="28"/>
    </row>
    <row r="22" spans="3:11" ht="18">
      <c r="C22" s="29" t="s">
        <v>2</v>
      </c>
      <c r="D22" s="30"/>
      <c r="E22" s="30"/>
      <c r="F22" s="30"/>
      <c r="G22" s="30"/>
      <c r="H22" s="30"/>
      <c r="I22" s="31"/>
      <c r="J22" s="35" t="s">
        <v>18</v>
      </c>
      <c r="K22" s="37">
        <f>C8+(F8-F7)/(F8-F7+F8-F9)*(D8-C8)</f>
        <v>1.7861111111111112</v>
      </c>
    </row>
    <row r="23" spans="3:11" ht="18">
      <c r="C23" s="29" t="s">
        <v>1</v>
      </c>
      <c r="D23" s="30"/>
      <c r="E23" s="30"/>
      <c r="F23" s="30"/>
      <c r="G23" s="30"/>
      <c r="H23" s="30"/>
      <c r="I23" s="31"/>
      <c r="J23" s="35" t="s">
        <v>19</v>
      </c>
      <c r="K23" s="37">
        <f>C9+((F9-F8)/(F9-F8+F9-F10))*(D9-C9)</f>
        <v>1.75</v>
      </c>
    </row>
    <row r="24" spans="3:11" ht="18">
      <c r="C24" s="29" t="s">
        <v>0</v>
      </c>
      <c r="D24" s="30"/>
      <c r="E24" s="30"/>
      <c r="F24" s="30"/>
      <c r="G24" s="30"/>
      <c r="H24" s="30"/>
      <c r="I24" s="31"/>
      <c r="J24" s="35" t="s">
        <v>20</v>
      </c>
      <c r="K24" s="36">
        <f>C9+(((F16/2)-G8)/F9)*(D9-C9)</f>
        <v>1.8105</v>
      </c>
    </row>
    <row r="25" spans="3:11" ht="18">
      <c r="C25" s="29" t="s">
        <v>12</v>
      </c>
      <c r="D25" s="30"/>
      <c r="E25" s="30"/>
      <c r="F25" s="30"/>
      <c r="G25" s="30"/>
      <c r="H25" s="30"/>
      <c r="I25" s="31"/>
    </row>
    <row r="26" spans="3:11" ht="18.75" thickBot="1">
      <c r="C26" s="32" t="s">
        <v>16</v>
      </c>
      <c r="D26" s="33"/>
      <c r="E26" s="33"/>
      <c r="F26" s="33"/>
      <c r="G26" s="33"/>
      <c r="H26" s="33"/>
      <c r="I26" s="34"/>
    </row>
  </sheetData>
  <mergeCells count="8">
    <mergeCell ref="C24:I24"/>
    <mergeCell ref="C25:I25"/>
    <mergeCell ref="C26:I26"/>
    <mergeCell ref="C5:D5"/>
    <mergeCell ref="C20:I20"/>
    <mergeCell ref="C21:I21"/>
    <mergeCell ref="C22:I22"/>
    <mergeCell ref="C23:I2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2023-05-17T15:14:07Z</dcterms:modified>
</cp:coreProperties>
</file>