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4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  <sheet name="Hoja1" sheetId="6" r:id="rId6"/>
  </sheets>
  <definedNames>
    <definedName name="HERMANOSBRIGADIERES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5"/>
  <c r="F10" s="1"/>
  <c r="F11" s="1"/>
  <c r="F12" s="1"/>
  <c r="F13" s="1"/>
  <c r="F8"/>
  <c r="F7"/>
  <c r="E7"/>
  <c r="E8"/>
  <c r="E9"/>
  <c r="E10"/>
  <c r="E11"/>
  <c r="E12"/>
  <c r="E13"/>
  <c r="C14"/>
  <c r="D9"/>
  <c r="D10" s="1"/>
  <c r="D11" s="1"/>
  <c r="D12" s="1"/>
  <c r="D13" s="1"/>
  <c r="D8"/>
  <c r="D7"/>
  <c r="M33" i="4"/>
  <c r="M31"/>
  <c r="M29"/>
  <c r="M24"/>
  <c r="M23"/>
  <c r="M22"/>
  <c r="M21"/>
  <c r="M20"/>
  <c r="M19"/>
  <c r="N20" s="1"/>
  <c r="E9" i="3"/>
  <c r="E10"/>
  <c r="E11"/>
  <c r="E12"/>
  <c r="E13"/>
  <c r="E14"/>
  <c r="E15"/>
  <c r="E16"/>
  <c r="E17"/>
  <c r="E18"/>
  <c r="E19"/>
  <c r="E20"/>
  <c r="E21"/>
  <c r="E22"/>
  <c r="E23"/>
  <c r="E24"/>
  <c r="E8"/>
  <c r="I9" i="2"/>
  <c r="I10"/>
  <c r="I11"/>
  <c r="I12"/>
  <c r="I13"/>
  <c r="I14"/>
  <c r="I15"/>
  <c r="I8"/>
  <c r="H9"/>
  <c r="H10"/>
  <c r="H11"/>
  <c r="H12"/>
  <c r="H13"/>
  <c r="H14"/>
  <c r="H15"/>
  <c r="H8"/>
  <c r="N21" i="4" l="1"/>
  <c r="N22"/>
  <c r="N19"/>
  <c r="N23"/>
  <c r="N24" s="1"/>
  <c r="M25"/>
  <c r="O23" s="1"/>
  <c r="O22" l="1"/>
  <c r="O20"/>
  <c r="O24"/>
  <c r="O21"/>
  <c r="O19"/>
  <c r="P20" l="1"/>
  <c r="P19"/>
  <c r="P21"/>
  <c r="P22"/>
  <c r="P23" s="1"/>
  <c r="P24" s="1"/>
</calcChain>
</file>

<file path=xl/sharedStrings.xml><?xml version="1.0" encoding="utf-8"?>
<sst xmlns="http://schemas.openxmlformats.org/spreadsheetml/2006/main" count="127" uniqueCount="96">
  <si>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</si>
  <si>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</si>
  <si>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</si>
  <si>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</si>
  <si>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</si>
  <si>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</si>
  <si>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</si>
  <si>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</si>
  <si>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</si>
  <si>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</si>
  <si>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</si>
  <si>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</si>
  <si>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</si>
  <si>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</si>
  <si>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</si>
  <si>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</si>
  <si>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</si>
  <si>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</si>
  <si>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</si>
  <si>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</si>
  <si>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</si>
  <si>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</si>
  <si>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</si>
  <si>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</si>
  <si>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</si>
  <si>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</si>
  <si>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</si>
  <si>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</si>
  <si>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</si>
  <si>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</si>
  <si>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</si>
  <si>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</si>
  <si>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</si>
  <si>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</si>
  <si>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</si>
  <si>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</si>
  <si>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</si>
  <si>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</si>
  <si>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</si>
  <si>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</si>
  <si>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</si>
  <si>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</si>
  <si>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</si>
  <si>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</si>
  <si>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</si>
  <si>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</si>
  <si>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</si>
  <si>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</si>
  <si>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</si>
  <si>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</si>
  <si>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PREGUNTA 4</t>
  </si>
  <si>
    <t>xi</t>
  </si>
  <si>
    <t>fi</t>
  </si>
  <si>
    <t>Fi</t>
  </si>
  <si>
    <t>hi</t>
  </si>
  <si>
    <t>Hi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</si>
  <si>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</si>
  <si>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COMPAÑÍA TELEFÓNICA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</si>
  <si>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</si>
  <si>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</si>
  <si>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</si>
  <si>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</si>
  <si>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</si>
  <si>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</si>
  <si>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</si>
  <si>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</si>
  <si>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</si>
  <si>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</si>
  <si>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</si>
  <si>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</si>
  <si>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</si>
  <si>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PRUEBA N°2      HERRAMIENTAS TECNOLOGICAS (REZAGADOS)</t>
  </si>
  <si>
    <t>b) En la columna condición, coloque en forma automatica usando la función Excel,  si tiene puntaje igual o superior a  8,0 "EXIMIDO" de lo contrario "DA EXAMEN"</t>
  </si>
  <si>
    <t>c) Usando formato condicional, destacar con fondo AMARILLO todas las notas menores a 6,0</t>
  </si>
  <si>
    <t>d) Usando formato condicional ,destacar con fondo VERDE en la condicion "EXIMIDO"</t>
  </si>
  <si>
    <t>NOTA1</t>
  </si>
  <si>
    <t>NOTA 2</t>
  </si>
  <si>
    <t>NOTA 3</t>
  </si>
  <si>
    <t>NOTA 4</t>
  </si>
  <si>
    <t>Usando la funcion SI de excel, escriba en forma automática para los clientes de CLARO: "50% DESCUENTO", de lo contrario escribir "20% DESCUENTO</t>
  </si>
  <si>
    <t>b) Interpretar f 1</t>
  </si>
  <si>
    <t>c)  Interpretar F3</t>
  </si>
  <si>
    <t>d)  Interpretar h4</t>
  </si>
  <si>
    <t>e) Interpretar H5</t>
  </si>
  <si>
    <t>En la siguiente tabla se consultó a un grupo de cadetes  la cantidad de veces que han salido a comisión</t>
  </si>
  <si>
    <t>NOMBRE: Sebastián Pacheco Makray</t>
  </si>
  <si>
    <t>CURSO  Primero bote</t>
  </si>
  <si>
    <t>FECHA 05/06/2023</t>
  </si>
  <si>
    <t xml:space="preserve">  LA CANTIDAD DE HERMANOS QUE MÁS SE REPITEN EN EL GRUPO DE BRIGADIERES, ES DE 2 HERMANOS</t>
  </si>
  <si>
    <t>LA CANTIDAD DE HERMANOS QUE SE ENCUENTRAN DENTRO DEL 50% DE LA POBLACIÓN DE ESTOS MISMOS, ES 2 HERMANOS</t>
  </si>
  <si>
    <t>EL PROMEDIO DE HERMANOS QUE TIENEN LOS BRIGASDIERES ES DE 2,37 HERMANOS, LO QUE DEBERÍAMOS DE APROXIMAR A 2, YAQUE NO SE PUEDE TENER HERMANOS RACIONALES</t>
  </si>
  <si>
    <t>n</t>
  </si>
  <si>
    <t>el total de cadetes que han salido a comisión una vez, es de 29 cadetes</t>
  </si>
  <si>
    <t>el 12% de los cadetes han salido 4 veces</t>
  </si>
  <si>
    <t>84 cadetes han salido  desde 0 hasta 3 veces de comisión</t>
  </si>
  <si>
    <t>la suma de cadetes que han salido desde 0 hasta 5 veces de un 99%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</si>
</sst>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3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19" xfId="0" applyFont="1" applyBorder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0" borderId="34" xfId="0" applyFont="1" applyBorder="1" applyAlignment="1">
      <alignment horizontal="center"/>
    </xf>
    <xf numFmtId="0" fontId="0" fillId="0" borderId="1" xfId="0" applyBorder="1"/>
    <xf numFmtId="0" fontId="8" fillId="5" borderId="1" xfId="0" applyFont="1" applyFill="1" applyBorder="1"/>
    <xf numFmtId="0" fontId="0" fillId="0" borderId="0" xfId="0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2" fillId="4" borderId="0" xfId="0" applyFont="1" applyFill="1"/>
    <xf numFmtId="0" fontId="0" fillId="0" borderId="1" xfId="0" applyBorder="1" applyAlignment="1">
      <alignment horizontal="center" vertical="center"/>
    </xf>
    <xf numFmtId="9" fontId="0" fillId="0" borderId="16" xfId="2" applyFont="1" applyBorder="1"/>
    <xf numFmtId="9" fontId="0" fillId="0" borderId="16" xfId="0" applyNumberFormat="1" applyBorder="1"/>
    <xf numFmtId="9" fontId="0" fillId="0" borderId="17" xfId="0" applyNumberFormat="1" applyBorder="1"/>
    <xf numFmtId="2" fontId="0" fillId="0" borderId="1" xfId="0" applyNumberFormat="1" applyBorder="1"/>
    <xf numFmtId="0" fontId="0" fillId="0" borderId="28" xfId="0" applyBorder="1"/>
  </cellXfs>
  <cellStyles count="3">
    <cellStyle name="Normal" xfId="0" builtinId="0"/>
    <cellStyle name="Normal 2" xfId="1"/>
    <cellStyle name="Porcentual" xfId="2" builtinId="5"/>
  </cellStyles>
  <dxfs count="3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G13" sqref="G13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72" t="s">
        <v>71</v>
      </c>
      <c r="E2" s="73"/>
      <c r="F2" s="73"/>
      <c r="G2" s="73"/>
      <c r="H2" s="73"/>
      <c r="I2" s="73"/>
      <c r="J2" s="74"/>
    </row>
    <row r="4" spans="4:10" ht="15.75" thickBot="1"/>
    <row r="5" spans="4:10" ht="26.25" customHeight="1" thickBot="1">
      <c r="D5" s="75" t="s">
        <v>85</v>
      </c>
      <c r="E5" s="76"/>
      <c r="F5" s="76"/>
      <c r="G5" s="76"/>
      <c r="H5" s="76"/>
      <c r="I5" s="76"/>
      <c r="J5" s="77"/>
    </row>
    <row r="6" spans="4:10" ht="26.25" customHeight="1" thickBot="1">
      <c r="D6" s="75" t="s">
        <v>86</v>
      </c>
      <c r="E6" s="76"/>
      <c r="F6" s="76"/>
      <c r="G6" s="76"/>
      <c r="H6" s="76"/>
      <c r="I6" s="76"/>
      <c r="J6" s="77"/>
    </row>
    <row r="7" spans="4:10" ht="26.25" customHeight="1" thickBot="1">
      <c r="D7" s="75" t="s">
        <v>87</v>
      </c>
      <c r="E7" s="76"/>
      <c r="F7" s="76"/>
      <c r="G7" s="76"/>
      <c r="H7" s="76"/>
      <c r="I7" s="76"/>
      <c r="J7" s="77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1"/>
  <sheetViews>
    <sheetView topLeftCell="A4" workbookViewId="0">
      <selection activeCell="I8" sqref="I8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</cols>
  <sheetData>
    <row r="1" spans="1:9" ht="15.75" thickBot="1"/>
    <row r="2" spans="1:9" ht="16.5" thickBot="1">
      <c r="A2" s="39" t="s">
        <v>20</v>
      </c>
      <c r="B2" s="2" t="s">
        <v>21</v>
      </c>
    </row>
    <row r="3" spans="1:9" ht="15.75">
      <c r="A3" s="34"/>
      <c r="B3" s="35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75</v>
      </c>
      <c r="E7" s="3" t="s">
        <v>76</v>
      </c>
      <c r="F7" s="3" t="s">
        <v>77</v>
      </c>
      <c r="G7" s="3" t="s">
        <v>78</v>
      </c>
      <c r="H7" s="46" t="s">
        <v>18</v>
      </c>
      <c r="I7" s="26" t="s">
        <v>48</v>
      </c>
    </row>
    <row r="8" spans="1:9" ht="20.100000000000001" customHeight="1" thickBot="1">
      <c r="B8" s="28" t="s">
        <v>4</v>
      </c>
      <c r="C8" s="29" t="s">
        <v>3</v>
      </c>
      <c r="D8" s="42">
        <v>9.3000000000000007</v>
      </c>
      <c r="E8" s="42">
        <v>5</v>
      </c>
      <c r="F8" s="42">
        <v>9.1999999999999993</v>
      </c>
      <c r="G8" s="43">
        <v>6</v>
      </c>
      <c r="H8" s="27">
        <f>AVERAGE(D8*$D$6+E8*$E$6+F8*$F$6+G8*$G$6)</f>
        <v>7.0049999999999999</v>
      </c>
      <c r="I8" s="6" t="str">
        <f>IF(H8:H15&gt;=8,"eximido","da examen")</f>
        <v>da examen</v>
      </c>
    </row>
    <row r="9" spans="1:9" ht="20.100000000000001" customHeight="1" thickBot="1">
      <c r="B9" s="30" t="s">
        <v>16</v>
      </c>
      <c r="C9" s="31" t="s">
        <v>5</v>
      </c>
      <c r="D9" s="40">
        <v>4</v>
      </c>
      <c r="E9" s="40">
        <v>9.5</v>
      </c>
      <c r="F9" s="40">
        <v>6.1</v>
      </c>
      <c r="G9" s="41">
        <v>3.4</v>
      </c>
      <c r="H9" s="27">
        <f t="shared" ref="H9:H15" si="0">AVERAGE(D9*$D$6+E9*$E$6+F9*$F$6+G9*$G$6)</f>
        <v>5.7850000000000001</v>
      </c>
      <c r="I9" s="6" t="str">
        <f t="shared" ref="I9:I15" si="1">IF(H9:H16&gt;=8,"eximido","da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0">
        <v>9</v>
      </c>
      <c r="E10" s="40">
        <v>6</v>
      </c>
      <c r="F10" s="40">
        <v>9.8000000000000007</v>
      </c>
      <c r="G10" s="41">
        <v>8.5</v>
      </c>
      <c r="H10" s="27">
        <f t="shared" si="0"/>
        <v>8.07</v>
      </c>
      <c r="I10" s="6" t="str">
        <f t="shared" si="1"/>
        <v>eximido</v>
      </c>
    </row>
    <row r="11" spans="1:9" ht="20.100000000000001" customHeight="1" thickBot="1">
      <c r="B11" s="30" t="s">
        <v>2</v>
      </c>
      <c r="C11" s="31" t="s">
        <v>9</v>
      </c>
      <c r="D11" s="40">
        <v>8.1999999999999993</v>
      </c>
      <c r="E11" s="40">
        <v>8.1</v>
      </c>
      <c r="F11" s="40">
        <v>7</v>
      </c>
      <c r="G11" s="41">
        <v>3.8</v>
      </c>
      <c r="H11" s="27">
        <f t="shared" si="0"/>
        <v>6.669999999999999</v>
      </c>
      <c r="I11" s="6" t="str">
        <f t="shared" si="1"/>
        <v>da examen</v>
      </c>
    </row>
    <row r="12" spans="1:9" ht="20.100000000000001" customHeight="1" thickBot="1">
      <c r="B12" s="30" t="s">
        <v>12</v>
      </c>
      <c r="C12" s="31" t="s">
        <v>11</v>
      </c>
      <c r="D12" s="40">
        <v>8.5</v>
      </c>
      <c r="E12" s="40">
        <v>9.1999999999999993</v>
      </c>
      <c r="F12" s="40">
        <v>8.4</v>
      </c>
      <c r="G12" s="41">
        <v>6.5</v>
      </c>
      <c r="H12" s="27">
        <f t="shared" si="0"/>
        <v>8.0949999999999989</v>
      </c>
      <c r="I12" s="6" t="str">
        <f t="shared" si="1"/>
        <v>eximido</v>
      </c>
    </row>
    <row r="13" spans="1:9" ht="20.100000000000001" customHeight="1" thickBot="1">
      <c r="B13" s="30" t="s">
        <v>8</v>
      </c>
      <c r="C13" s="31" t="s">
        <v>13</v>
      </c>
      <c r="D13" s="40">
        <v>7</v>
      </c>
      <c r="E13" s="40">
        <v>5.4</v>
      </c>
      <c r="F13" s="40">
        <v>3.5</v>
      </c>
      <c r="G13" s="41">
        <v>8</v>
      </c>
      <c r="H13" s="27">
        <f t="shared" si="0"/>
        <v>6.2949999999999999</v>
      </c>
      <c r="I13" s="6" t="str">
        <f t="shared" si="1"/>
        <v>da examen</v>
      </c>
    </row>
    <row r="14" spans="1:9" ht="20.100000000000001" customHeight="1" thickBot="1">
      <c r="B14" s="30" t="s">
        <v>10</v>
      </c>
      <c r="C14" s="31" t="s">
        <v>15</v>
      </c>
      <c r="D14" s="40">
        <v>2</v>
      </c>
      <c r="E14" s="40">
        <v>4.3</v>
      </c>
      <c r="F14" s="40">
        <v>8.6999999999999993</v>
      </c>
      <c r="G14" s="41">
        <v>7.1</v>
      </c>
      <c r="H14" s="27">
        <f t="shared" si="0"/>
        <v>5.2249999999999996</v>
      </c>
      <c r="I14" s="6" t="str">
        <f t="shared" si="1"/>
        <v>da examen</v>
      </c>
    </row>
    <row r="15" spans="1:9" ht="20.100000000000001" customHeight="1" thickBot="1">
      <c r="B15" s="32" t="s">
        <v>6</v>
      </c>
      <c r="C15" s="33" t="s">
        <v>17</v>
      </c>
      <c r="D15" s="44">
        <v>6.2</v>
      </c>
      <c r="E15" s="44">
        <v>5.6</v>
      </c>
      <c r="F15" s="44">
        <v>9.4</v>
      </c>
      <c r="G15" s="45">
        <v>3.9</v>
      </c>
      <c r="H15" s="27">
        <f t="shared" si="0"/>
        <v>5.81</v>
      </c>
      <c r="I15" s="6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1" ht="18.75">
      <c r="B19" s="79" t="s">
        <v>56</v>
      </c>
      <c r="C19" s="79"/>
      <c r="D19" s="79"/>
      <c r="E19" s="79"/>
      <c r="F19" s="79"/>
      <c r="G19" s="79"/>
      <c r="H19" s="79"/>
      <c r="I19" s="65"/>
    </row>
    <row r="20" spans="2:11" ht="18.75">
      <c r="B20" s="66"/>
      <c r="C20" s="66"/>
      <c r="D20" s="66"/>
      <c r="E20" s="66"/>
      <c r="F20" s="66"/>
      <c r="G20" s="66"/>
      <c r="H20" s="66"/>
      <c r="I20" s="86"/>
    </row>
    <row r="21" spans="2:11" ht="70.5" customHeight="1">
      <c r="B21" s="78" t="s">
        <v>72</v>
      </c>
      <c r="C21" s="78"/>
      <c r="D21" s="78"/>
      <c r="E21" s="78"/>
      <c r="F21" s="78"/>
      <c r="G21" s="78"/>
      <c r="H21" s="78"/>
      <c r="I21" s="65"/>
      <c r="J21" s="24"/>
    </row>
    <row r="22" spans="2:11" ht="28.5" customHeight="1">
      <c r="B22" s="80" t="s">
        <v>73</v>
      </c>
      <c r="C22" s="80"/>
      <c r="D22" s="80"/>
      <c r="E22" s="80"/>
      <c r="F22" s="80"/>
      <c r="G22" s="80"/>
      <c r="H22" s="80"/>
      <c r="I22" s="80"/>
      <c r="J22" s="80"/>
      <c r="K22" s="80"/>
    </row>
    <row r="23" spans="2:11" ht="18.75">
      <c r="B23" s="66"/>
      <c r="C23" s="66"/>
      <c r="D23" s="66"/>
      <c r="E23" s="66"/>
      <c r="F23" s="66"/>
      <c r="G23" s="66"/>
      <c r="H23" s="66"/>
      <c r="I23" s="65"/>
      <c r="J23" s="24"/>
    </row>
    <row r="24" spans="2:11" ht="18">
      <c r="B24" s="80" t="s">
        <v>74</v>
      </c>
      <c r="C24" s="80"/>
      <c r="D24" s="80"/>
      <c r="E24" s="80"/>
      <c r="F24" s="80"/>
      <c r="G24" s="80"/>
      <c r="H24" s="80"/>
      <c r="I24" s="80"/>
      <c r="J24" s="80"/>
      <c r="K24" s="80"/>
    </row>
    <row r="29" spans="2:11" ht="15.75">
      <c r="B29" s="23"/>
      <c r="C29" s="24"/>
      <c r="D29" s="24"/>
      <c r="E29" s="24"/>
      <c r="F29" s="24"/>
      <c r="G29" s="24"/>
      <c r="H29" s="24"/>
    </row>
    <row r="30" spans="2:11" ht="15.75">
      <c r="B30" s="24"/>
      <c r="C30" s="25"/>
      <c r="D30" s="24"/>
      <c r="E30" s="24"/>
      <c r="F30" s="24"/>
      <c r="G30" s="24"/>
      <c r="H30" s="24"/>
    </row>
    <row r="31" spans="2:11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21:H21"/>
    <mergeCell ref="B19:H19"/>
    <mergeCell ref="B24:K24"/>
    <mergeCell ref="B22:K22"/>
  </mergeCells>
  <phoneticPr fontId="4" type="noConversion"/>
  <conditionalFormatting sqref="I20">
    <cfRule type="cellIs" dxfId="2" priority="3" operator="lessThan">
      <formula>6</formula>
    </cfRule>
  </conditionalFormatting>
  <conditionalFormatting sqref="D8:G15">
    <cfRule type="cellIs" dxfId="1" priority="2" operator="lessThan">
      <formula>6</formula>
    </cfRule>
  </conditionalFormatting>
  <conditionalFormatting sqref="I8:I15">
    <cfRule type="cellIs" dxfId="0" priority="1" operator="equal">
      <formula>"eximido"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24"/>
  <sheetViews>
    <sheetView workbookViewId="0">
      <selection activeCell="H18" sqref="H18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4" ht="15.75" thickBot="1"/>
    <row r="2" spans="1:14" ht="16.5" thickBot="1">
      <c r="A2" s="39" t="s">
        <v>19</v>
      </c>
      <c r="B2" s="2" t="s">
        <v>22</v>
      </c>
    </row>
    <row r="3" spans="1:14" ht="15.75">
      <c r="A3" s="34"/>
      <c r="B3" s="81" t="s">
        <v>79</v>
      </c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14" ht="42.75" customHeight="1">
      <c r="A4" s="34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</row>
    <row r="5" spans="1:14" ht="15.75">
      <c r="A5" s="34"/>
      <c r="B5" s="35"/>
    </row>
    <row r="7" spans="1:14" ht="15.75" thickBot="1">
      <c r="D7" s="9" t="s">
        <v>57</v>
      </c>
    </row>
    <row r="8" spans="1:14" ht="15.75" thickBot="1">
      <c r="B8" s="7" t="s">
        <v>42</v>
      </c>
      <c r="C8" s="10" t="s">
        <v>3</v>
      </c>
      <c r="D8" s="13" t="s">
        <v>23</v>
      </c>
      <c r="E8" s="1" t="str">
        <f>IF(D8:D24="Claro", "50% DESCUENTO", "20% DESCUENTO")</f>
        <v>20% DESCUENTO</v>
      </c>
    </row>
    <row r="9" spans="1:14" ht="15.75" thickBot="1">
      <c r="B9" s="7" t="s">
        <v>27</v>
      </c>
      <c r="C9" s="11" t="s">
        <v>5</v>
      </c>
      <c r="D9" s="14" t="s">
        <v>24</v>
      </c>
      <c r="E9" s="1" t="str">
        <f t="shared" ref="E9:E24" si="0">IF(D9:D25="Claro", "50% DESCUENTO", "20% DESCUENTO")</f>
        <v>50% DESCUENTO</v>
      </c>
    </row>
    <row r="10" spans="1:14" ht="15.75" thickBot="1">
      <c r="B10" s="7" t="s">
        <v>28</v>
      </c>
      <c r="C10" s="11" t="s">
        <v>7</v>
      </c>
      <c r="D10" s="14" t="s">
        <v>25</v>
      </c>
      <c r="E10" s="1" t="str">
        <f t="shared" si="0"/>
        <v>20% DESCUENTO</v>
      </c>
    </row>
    <row r="11" spans="1:14" ht="15.75" thickBot="1">
      <c r="B11" s="7" t="s">
        <v>2</v>
      </c>
      <c r="C11" s="11" t="s">
        <v>9</v>
      </c>
      <c r="D11" s="19" t="s">
        <v>40</v>
      </c>
      <c r="E11" s="1" t="str">
        <f t="shared" si="0"/>
        <v>20% DESCUENTO</v>
      </c>
    </row>
    <row r="12" spans="1:14" ht="15.75" thickBot="1">
      <c r="B12" s="7" t="s">
        <v>16</v>
      </c>
      <c r="C12" s="11" t="s">
        <v>11</v>
      </c>
      <c r="D12" s="14" t="s">
        <v>33</v>
      </c>
      <c r="E12" s="1" t="str">
        <f t="shared" si="0"/>
        <v>20% DESCUENTO</v>
      </c>
    </row>
    <row r="13" spans="1:14" ht="15.75" thickBot="1">
      <c r="B13" s="7" t="s">
        <v>14</v>
      </c>
      <c r="C13" s="11" t="s">
        <v>13</v>
      </c>
      <c r="D13" s="14" t="s">
        <v>23</v>
      </c>
      <c r="E13" s="1" t="str">
        <f t="shared" si="0"/>
        <v>20% DESCUENTO</v>
      </c>
    </row>
    <row r="14" spans="1:14" ht="15.75" thickBot="1">
      <c r="B14" s="20" t="s">
        <v>34</v>
      </c>
      <c r="C14" s="11" t="s">
        <v>15</v>
      </c>
      <c r="D14" s="14" t="s">
        <v>25</v>
      </c>
      <c r="E14" s="1" t="str">
        <f t="shared" si="0"/>
        <v>20% DESCUENTO</v>
      </c>
    </row>
    <row r="15" spans="1:14" ht="15.75" thickBot="1">
      <c r="B15" s="7" t="s">
        <v>12</v>
      </c>
      <c r="C15" s="11" t="s">
        <v>17</v>
      </c>
      <c r="D15" s="14" t="s">
        <v>33</v>
      </c>
      <c r="E15" s="1" t="str">
        <f t="shared" si="0"/>
        <v>20% DESCUENTO</v>
      </c>
    </row>
    <row r="16" spans="1:14" ht="15.75" thickBot="1">
      <c r="B16" s="7" t="s">
        <v>8</v>
      </c>
      <c r="C16" s="11" t="s">
        <v>30</v>
      </c>
      <c r="D16" s="14" t="s">
        <v>25</v>
      </c>
      <c r="E16" s="1" t="str">
        <f t="shared" si="0"/>
        <v>20% DESCUENTO</v>
      </c>
    </row>
    <row r="17" spans="2:5" ht="15.75" thickBot="1">
      <c r="B17" s="7" t="s">
        <v>10</v>
      </c>
      <c r="C17" s="11" t="s">
        <v>31</v>
      </c>
      <c r="D17" s="14" t="s">
        <v>24</v>
      </c>
      <c r="E17" s="1" t="str">
        <f t="shared" si="0"/>
        <v>50% DESCUENTO</v>
      </c>
    </row>
    <row r="18" spans="2:5" ht="15.75" thickBot="1">
      <c r="B18" s="7" t="s">
        <v>29</v>
      </c>
      <c r="C18" s="17" t="s">
        <v>37</v>
      </c>
      <c r="D18" s="14" t="s">
        <v>26</v>
      </c>
      <c r="E18" s="1" t="str">
        <f t="shared" si="0"/>
        <v>20% DESCUENTO</v>
      </c>
    </row>
    <row r="19" spans="2:5" ht="15.75" thickBot="1">
      <c r="B19" s="16" t="s">
        <v>35</v>
      </c>
      <c r="C19" s="17" t="s">
        <v>36</v>
      </c>
      <c r="D19" s="18" t="s">
        <v>33</v>
      </c>
      <c r="E19" s="1" t="str">
        <f t="shared" si="0"/>
        <v>20% DESCUENTO</v>
      </c>
    </row>
    <row r="20" spans="2:5" ht="15.75" thickBot="1">
      <c r="B20" s="16" t="s">
        <v>38</v>
      </c>
      <c r="C20" s="17" t="s">
        <v>39</v>
      </c>
      <c r="D20" s="18" t="s">
        <v>41</v>
      </c>
      <c r="E20" s="1" t="str">
        <f t="shared" si="0"/>
        <v>20% DESCUENTO</v>
      </c>
    </row>
    <row r="21" spans="2:5" ht="15.75" thickBot="1">
      <c r="B21" s="22" t="s">
        <v>4</v>
      </c>
      <c r="C21" s="21" t="s">
        <v>43</v>
      </c>
      <c r="D21" s="19" t="s">
        <v>40</v>
      </c>
      <c r="E21" s="1" t="str">
        <f t="shared" si="0"/>
        <v>20% DESCUENTO</v>
      </c>
    </row>
    <row r="22" spans="2:5" ht="15.75" thickBot="1">
      <c r="B22" s="20" t="s">
        <v>44</v>
      </c>
      <c r="C22" s="17" t="s">
        <v>47</v>
      </c>
      <c r="D22" s="18" t="s">
        <v>25</v>
      </c>
      <c r="E22" s="1" t="str">
        <f t="shared" si="0"/>
        <v>20% DESCUENTO</v>
      </c>
    </row>
    <row r="23" spans="2:5" ht="15.75" thickBot="1">
      <c r="B23" s="16" t="s">
        <v>45</v>
      </c>
      <c r="C23" s="17" t="s">
        <v>46</v>
      </c>
      <c r="D23" s="18" t="s">
        <v>41</v>
      </c>
      <c r="E23" s="1" t="str">
        <f t="shared" si="0"/>
        <v>20% DESCUENTO</v>
      </c>
    </row>
    <row r="24" spans="2:5" ht="15.75" thickBot="1">
      <c r="B24" s="8" t="s">
        <v>6</v>
      </c>
      <c r="C24" s="12" t="s">
        <v>32</v>
      </c>
      <c r="D24" s="15" t="s">
        <v>24</v>
      </c>
      <c r="E24" s="1" t="str">
        <f t="shared" si="0"/>
        <v>50% DESCUENTO</v>
      </c>
    </row>
  </sheetData>
  <mergeCells count="1">
    <mergeCell ref="B3:N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opLeftCell="I10" workbookViewId="0">
      <selection activeCell="M19" sqref="M19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39" t="s">
        <v>49</v>
      </c>
      <c r="B2" s="2" t="s">
        <v>21</v>
      </c>
    </row>
    <row r="4" spans="1:14" ht="15.75">
      <c r="C4" s="81" t="s">
        <v>63</v>
      </c>
      <c r="D4" s="81"/>
      <c r="E4" s="81"/>
      <c r="F4" s="81"/>
      <c r="G4" s="81"/>
      <c r="H4" s="81"/>
      <c r="I4" s="81"/>
      <c r="J4" s="81"/>
      <c r="K4" s="81"/>
      <c r="L4" s="81"/>
      <c r="M4" s="82"/>
      <c r="N4" s="82"/>
    </row>
    <row r="5" spans="1:14" ht="21" customHeight="1">
      <c r="C5" s="81"/>
      <c r="D5" s="81"/>
      <c r="E5" s="81"/>
      <c r="F5" s="81"/>
      <c r="G5" s="81"/>
      <c r="H5" s="81"/>
      <c r="I5" s="81"/>
      <c r="J5" s="81"/>
      <c r="K5" s="81"/>
      <c r="L5" s="81"/>
    </row>
    <row r="6" spans="1:14" ht="15.75" thickBot="1"/>
    <row r="7" spans="1:14" ht="18.75">
      <c r="C7" s="47">
        <v>2</v>
      </c>
      <c r="D7" s="48">
        <v>5</v>
      </c>
      <c r="E7" s="48">
        <v>3</v>
      </c>
      <c r="F7" s="48">
        <v>5</v>
      </c>
      <c r="G7" s="48">
        <v>0</v>
      </c>
      <c r="H7" s="48">
        <v>1</v>
      </c>
      <c r="I7" s="48">
        <v>5</v>
      </c>
      <c r="J7" s="48">
        <v>3</v>
      </c>
      <c r="K7" s="48">
        <v>4</v>
      </c>
      <c r="L7" s="49">
        <v>3</v>
      </c>
    </row>
    <row r="8" spans="1:14" ht="18.75">
      <c r="C8" s="50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1">
        <v>1</v>
      </c>
    </row>
    <row r="9" spans="1:14" ht="18.75">
      <c r="C9" s="50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3</v>
      </c>
      <c r="K9" s="36">
        <v>2</v>
      </c>
      <c r="L9" s="51">
        <v>3</v>
      </c>
    </row>
    <row r="10" spans="1:14" ht="18.75">
      <c r="C10" s="50">
        <v>1</v>
      </c>
      <c r="D10" s="36">
        <v>1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1">
        <v>2</v>
      </c>
    </row>
    <row r="11" spans="1:14" ht="18.75">
      <c r="C11" s="50">
        <v>2</v>
      </c>
      <c r="D11" s="36">
        <v>3</v>
      </c>
      <c r="E11" s="36">
        <v>2</v>
      </c>
      <c r="F11" s="36">
        <v>0</v>
      </c>
      <c r="G11" s="36">
        <v>5</v>
      </c>
      <c r="H11" s="36">
        <v>0</v>
      </c>
      <c r="I11" s="36">
        <v>3</v>
      </c>
      <c r="J11" s="36">
        <v>2</v>
      </c>
      <c r="K11" s="36">
        <v>1</v>
      </c>
      <c r="L11" s="51">
        <v>2</v>
      </c>
    </row>
    <row r="12" spans="1:14" ht="18.75">
      <c r="C12" s="50">
        <v>3</v>
      </c>
      <c r="D12" s="36">
        <v>5</v>
      </c>
      <c r="E12" s="36">
        <v>5</v>
      </c>
      <c r="F12" s="36">
        <v>2</v>
      </c>
      <c r="G12" s="36">
        <v>3</v>
      </c>
      <c r="H12" s="36">
        <v>2</v>
      </c>
      <c r="I12" s="36">
        <v>0</v>
      </c>
      <c r="J12" s="36">
        <v>4</v>
      </c>
      <c r="K12" s="36">
        <v>4</v>
      </c>
      <c r="L12" s="51">
        <v>0</v>
      </c>
    </row>
    <row r="13" spans="1:14" ht="18.75">
      <c r="C13" s="50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1">
        <v>3</v>
      </c>
    </row>
    <row r="14" spans="1:14" ht="18.75">
      <c r="C14" s="50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1">
        <v>0</v>
      </c>
    </row>
    <row r="15" spans="1:14" ht="19.5" thickBot="1">
      <c r="C15" s="52">
        <v>3</v>
      </c>
      <c r="D15" s="53">
        <v>0</v>
      </c>
      <c r="E15" s="53">
        <v>2</v>
      </c>
      <c r="F15" s="53">
        <v>1</v>
      </c>
      <c r="G15" s="53">
        <v>1</v>
      </c>
      <c r="H15" s="53">
        <v>1</v>
      </c>
      <c r="I15" s="53">
        <v>2</v>
      </c>
      <c r="J15" s="53">
        <v>0</v>
      </c>
      <c r="K15" s="53">
        <v>4</v>
      </c>
      <c r="L15" s="54">
        <v>0</v>
      </c>
    </row>
    <row r="16" spans="1:14" ht="18.75">
      <c r="C16" s="38"/>
      <c r="D16" s="38"/>
      <c r="E16" s="38"/>
      <c r="F16" s="38"/>
      <c r="G16" s="38"/>
      <c r="H16" s="38"/>
      <c r="I16" s="38"/>
      <c r="J16" s="38"/>
      <c r="K16" s="38"/>
      <c r="L16" s="38"/>
    </row>
    <row r="17" spans="3:16" ht="19.5" thickBot="1">
      <c r="C17" s="38"/>
      <c r="D17" s="38"/>
      <c r="E17" s="38"/>
      <c r="F17" s="38"/>
      <c r="G17" s="38"/>
      <c r="H17" s="38"/>
      <c r="I17" s="38"/>
      <c r="J17" s="38"/>
      <c r="K17" s="38"/>
      <c r="L17" s="38"/>
    </row>
    <row r="18" spans="3:16" ht="24" thickBot="1">
      <c r="C18" s="38"/>
      <c r="D18" s="38"/>
      <c r="E18" s="38"/>
      <c r="F18" s="38"/>
      <c r="G18" s="38"/>
      <c r="H18" s="38"/>
      <c r="I18" s="38"/>
      <c r="J18" s="38"/>
      <c r="K18" s="38"/>
      <c r="L18" s="62" t="s">
        <v>51</v>
      </c>
      <c r="M18" s="62" t="s">
        <v>52</v>
      </c>
      <c r="N18" s="62" t="s">
        <v>53</v>
      </c>
      <c r="O18" s="62" t="s">
        <v>64</v>
      </c>
      <c r="P18" s="62" t="s">
        <v>65</v>
      </c>
    </row>
    <row r="19" spans="3:16" ht="19.5" thickBot="1">
      <c r="C19" s="37" t="s">
        <v>58</v>
      </c>
      <c r="D19" s="37"/>
      <c r="E19" s="37"/>
      <c r="F19" s="37"/>
      <c r="G19" s="37"/>
      <c r="H19" s="37"/>
      <c r="I19" s="37"/>
      <c r="J19" s="37"/>
      <c r="L19" s="55">
        <v>0</v>
      </c>
      <c r="M19" s="58">
        <f>COUNTIFS(HERMANOSBRIGADIERES, "0")</f>
        <v>15</v>
      </c>
      <c r="N19" s="60">
        <f>M19</f>
        <v>15</v>
      </c>
      <c r="O19" s="88">
        <f>M19/$M$25</f>
        <v>0.16666666666666666</v>
      </c>
      <c r="P19" s="89">
        <f>O19</f>
        <v>0.16666666666666666</v>
      </c>
    </row>
    <row r="20" spans="3:16" ht="19.5" thickBot="1">
      <c r="L20" s="56">
        <v>1</v>
      </c>
      <c r="M20" s="58">
        <f>COUNTIFS(HERMANOSBRIGADIERES, "1")</f>
        <v>12</v>
      </c>
      <c r="N20" s="61">
        <f>M19+M20</f>
        <v>27</v>
      </c>
      <c r="O20" s="88">
        <f t="shared" ref="O20:O24" si="0">M20/$M$25</f>
        <v>0.13333333333333333</v>
      </c>
      <c r="P20" s="90">
        <f>O19+O20</f>
        <v>0.3</v>
      </c>
    </row>
    <row r="21" spans="3:16" ht="19.5" thickBot="1">
      <c r="C21" s="37" t="s">
        <v>59</v>
      </c>
      <c r="D21" s="37"/>
      <c r="E21" s="37"/>
      <c r="F21" s="37"/>
      <c r="G21" s="37"/>
      <c r="H21" s="37"/>
      <c r="L21" s="56">
        <v>2</v>
      </c>
      <c r="M21" s="58">
        <f>COUNTIFS(HERMANOSBRIGADIERES, "2")</f>
        <v>22</v>
      </c>
      <c r="N21" s="61">
        <f>M21+N20</f>
        <v>49</v>
      </c>
      <c r="O21" s="88">
        <f>M21/$M$25</f>
        <v>0.24444444444444444</v>
      </c>
      <c r="P21" s="90">
        <f>O21+P20</f>
        <v>0.5444444444444444</v>
      </c>
    </row>
    <row r="22" spans="3:16" ht="19.5" thickBot="1">
      <c r="C22" s="83"/>
      <c r="D22" s="83"/>
      <c r="E22" s="83"/>
      <c r="F22" s="83"/>
      <c r="G22" s="83"/>
      <c r="H22" s="83"/>
      <c r="I22" s="83"/>
      <c r="J22" s="83"/>
      <c r="L22" s="56">
        <v>3</v>
      </c>
      <c r="M22" s="58">
        <f>COUNTIFS(HERMANOSBRIGADIERES, "3")</f>
        <v>19</v>
      </c>
      <c r="N22" s="61">
        <f>M22+N21</f>
        <v>68</v>
      </c>
      <c r="O22" s="88">
        <f t="shared" si="0"/>
        <v>0.21111111111111111</v>
      </c>
      <c r="P22" s="90">
        <f>O22+P21</f>
        <v>0.75555555555555554</v>
      </c>
    </row>
    <row r="23" spans="3:16" ht="19.5" thickBot="1">
      <c r="C23" s="37" t="s">
        <v>60</v>
      </c>
      <c r="D23" s="37"/>
      <c r="E23" s="37"/>
      <c r="F23" s="37"/>
      <c r="G23" s="37"/>
      <c r="H23" s="37"/>
      <c r="I23" s="37"/>
      <c r="J23" s="37"/>
      <c r="L23" s="56">
        <v>4</v>
      </c>
      <c r="M23" s="58">
        <f>COUNTIFS(HERMANOSBRIGADIERES, "4")</f>
        <v>10</v>
      </c>
      <c r="N23" s="61">
        <f>M23+N22</f>
        <v>78</v>
      </c>
      <c r="O23" s="88">
        <f>M23/$M$25</f>
        <v>0.1111111111111111</v>
      </c>
      <c r="P23" s="90">
        <f>O23+P22</f>
        <v>0.8666666666666667</v>
      </c>
    </row>
    <row r="24" spans="3:16" ht="19.5" thickBot="1">
      <c r="L24" s="56">
        <v>5</v>
      </c>
      <c r="M24" s="58">
        <f>COUNTIFS(HERMANOSBRIGADIERES, "5")</f>
        <v>12</v>
      </c>
      <c r="N24" s="61">
        <f>M24+N23</f>
        <v>90</v>
      </c>
      <c r="O24" s="88">
        <f t="shared" si="0"/>
        <v>0.13333333333333333</v>
      </c>
      <c r="P24" s="90">
        <f>O24+P23</f>
        <v>1</v>
      </c>
    </row>
    <row r="25" spans="3:16" ht="19.5" thickBot="1">
      <c r="C25" s="37" t="s">
        <v>61</v>
      </c>
      <c r="D25" s="37"/>
      <c r="E25" s="37"/>
      <c r="F25" s="37"/>
      <c r="G25" s="37"/>
      <c r="H25" s="37"/>
      <c r="I25" s="37"/>
      <c r="J25" s="37"/>
      <c r="L25" s="67" t="s">
        <v>66</v>
      </c>
      <c r="M25" s="87">
        <f>SUM(M19:M24)</f>
        <v>90</v>
      </c>
    </row>
    <row r="27" spans="3:16" ht="15.75">
      <c r="C27" s="37" t="s">
        <v>62</v>
      </c>
    </row>
    <row r="28" spans="3:16" ht="15.75" thickBot="1"/>
    <row r="29" spans="3:16" ht="19.5" thickBot="1">
      <c r="L29" s="70" t="s">
        <v>67</v>
      </c>
      <c r="M29" s="69">
        <f>MODE(HERMANOSBRIGADIERES)</f>
        <v>2</v>
      </c>
      <c r="N29" t="s">
        <v>88</v>
      </c>
    </row>
    <row r="30" spans="3:16" ht="15.75" thickBot="1"/>
    <row r="31" spans="3:16" ht="19.5" thickBot="1">
      <c r="L31" s="70" t="s">
        <v>68</v>
      </c>
      <c r="M31" s="69">
        <f>MEDIAN(HERMANOSBRIGADIERES)</f>
        <v>2</v>
      </c>
      <c r="N31" t="s">
        <v>89</v>
      </c>
    </row>
    <row r="32" spans="3:16" ht="15.75" thickBot="1"/>
    <row r="33" spans="12:14" ht="19.5" thickBot="1">
      <c r="L33" s="70" t="s">
        <v>69</v>
      </c>
      <c r="M33" s="91">
        <f>AVERAGE(HERMANOSBRIGADIERES)</f>
        <v>2.3666666666666667</v>
      </c>
      <c r="N33" t="s">
        <v>90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tabSelected="1" topLeftCell="B1" zoomScale="140" workbookViewId="0">
      <selection activeCell="F20" sqref="F20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39" t="s">
        <v>50</v>
      </c>
      <c r="B2" s="2" t="s">
        <v>22</v>
      </c>
    </row>
    <row r="4" spans="1:14" ht="15.75">
      <c r="B4" s="82" t="s">
        <v>84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</row>
    <row r="5" spans="1:14" ht="15.75" thickBot="1"/>
    <row r="6" spans="1:14" ht="24" thickBot="1">
      <c r="B6" s="62" t="s">
        <v>51</v>
      </c>
      <c r="C6" s="62" t="s">
        <v>52</v>
      </c>
      <c r="D6" s="62" t="s">
        <v>53</v>
      </c>
      <c r="E6" s="62" t="s">
        <v>54</v>
      </c>
      <c r="F6" s="62" t="s">
        <v>55</v>
      </c>
      <c r="G6" s="63"/>
    </row>
    <row r="7" spans="1:14" ht="19.5" thickBot="1">
      <c r="B7" s="55">
        <v>0</v>
      </c>
      <c r="C7" s="58">
        <v>10</v>
      </c>
      <c r="D7" s="60">
        <f>C7</f>
        <v>10</v>
      </c>
      <c r="E7" s="88">
        <f>C7/$C$14</f>
        <v>9.9009900990099015E-2</v>
      </c>
      <c r="F7" s="89">
        <f>E7</f>
        <v>9.9009900990099015E-2</v>
      </c>
      <c r="G7" s="64"/>
    </row>
    <row r="8" spans="1:14" ht="19.5" thickBot="1">
      <c r="B8" s="56">
        <v>1</v>
      </c>
      <c r="C8" s="59">
        <v>29</v>
      </c>
      <c r="D8" s="61">
        <f>C8+D7</f>
        <v>39</v>
      </c>
      <c r="E8" s="88">
        <f t="shared" ref="E8:E13" si="0">C8/$C$14</f>
        <v>0.28712871287128711</v>
      </c>
      <c r="F8" s="90">
        <f>E8+F7</f>
        <v>0.38613861386138615</v>
      </c>
      <c r="G8" s="64"/>
    </row>
    <row r="9" spans="1:14" ht="19.5" thickBot="1">
      <c r="B9" s="56">
        <v>2</v>
      </c>
      <c r="C9" s="59">
        <v>30</v>
      </c>
      <c r="D9" s="61">
        <f t="shared" ref="D9:D13" si="1">C9+D8</f>
        <v>69</v>
      </c>
      <c r="E9" s="88">
        <f t="shared" si="0"/>
        <v>0.29702970297029702</v>
      </c>
      <c r="F9" s="90">
        <f t="shared" ref="F9:F13" si="2">E9+F8</f>
        <v>0.68316831683168311</v>
      </c>
      <c r="G9" s="64"/>
    </row>
    <row r="10" spans="1:14" ht="19.5" thickBot="1">
      <c r="B10" s="56">
        <v>3</v>
      </c>
      <c r="C10" s="59">
        <v>15</v>
      </c>
      <c r="D10" s="61">
        <f t="shared" si="1"/>
        <v>84</v>
      </c>
      <c r="E10" s="88">
        <f t="shared" si="0"/>
        <v>0.14851485148514851</v>
      </c>
      <c r="F10" s="90">
        <f t="shared" si="2"/>
        <v>0.83168316831683164</v>
      </c>
      <c r="G10" s="64"/>
    </row>
    <row r="11" spans="1:14" ht="19.5" thickBot="1">
      <c r="B11" s="56">
        <v>4</v>
      </c>
      <c r="C11" s="59">
        <v>12</v>
      </c>
      <c r="D11" s="61">
        <f t="shared" si="1"/>
        <v>96</v>
      </c>
      <c r="E11" s="88">
        <f t="shared" si="0"/>
        <v>0.11881188118811881</v>
      </c>
      <c r="F11" s="90">
        <f t="shared" si="2"/>
        <v>0.95049504950495045</v>
      </c>
      <c r="G11" s="64"/>
    </row>
    <row r="12" spans="1:14" ht="19.5" thickBot="1">
      <c r="B12" s="56">
        <v>5</v>
      </c>
      <c r="C12" s="59">
        <v>4</v>
      </c>
      <c r="D12" s="61">
        <f t="shared" si="1"/>
        <v>100</v>
      </c>
      <c r="E12" s="88">
        <f t="shared" si="0"/>
        <v>3.9603960396039604E-2</v>
      </c>
      <c r="F12" s="90">
        <f t="shared" si="2"/>
        <v>0.99009900990099009</v>
      </c>
      <c r="G12" s="64"/>
    </row>
    <row r="13" spans="1:14" ht="19.5" thickBot="1">
      <c r="B13" s="57">
        <v>6</v>
      </c>
      <c r="C13" s="68">
        <v>1</v>
      </c>
      <c r="D13" s="61">
        <f t="shared" si="1"/>
        <v>101</v>
      </c>
      <c r="E13" s="88">
        <f t="shared" si="0"/>
        <v>9.9009900990099011E-3</v>
      </c>
      <c r="F13" s="90">
        <f t="shared" si="2"/>
        <v>1</v>
      </c>
      <c r="G13" s="64"/>
    </row>
    <row r="14" spans="1:14">
      <c r="B14" s="71" t="s">
        <v>91</v>
      </c>
      <c r="C14" s="92">
        <f>SUM(C7:C13)</f>
        <v>101</v>
      </c>
    </row>
    <row r="15" spans="1:14" ht="18">
      <c r="B15" s="84" t="s">
        <v>70</v>
      </c>
      <c r="C15" s="84"/>
      <c r="D15" s="84"/>
      <c r="E15" s="84"/>
      <c r="F15" s="84"/>
      <c r="G15" s="84"/>
      <c r="H15" s="84"/>
      <c r="I15" s="84"/>
      <c r="J15" s="85"/>
      <c r="K15" s="85"/>
    </row>
    <row r="16" spans="1:14" ht="27.75" customHeight="1">
      <c r="B16" s="84" t="s">
        <v>80</v>
      </c>
      <c r="C16" s="84"/>
      <c r="D16" s="84"/>
      <c r="E16" s="84"/>
      <c r="F16" s="37" t="s">
        <v>92</v>
      </c>
      <c r="G16" s="37"/>
      <c r="H16" s="37"/>
      <c r="I16" s="37"/>
      <c r="J16" s="37"/>
      <c r="K16" s="37"/>
    </row>
    <row r="17" spans="2:10" ht="23.25" customHeight="1">
      <c r="B17" s="84" t="s">
        <v>81</v>
      </c>
      <c r="C17" s="84"/>
      <c r="D17" s="84"/>
      <c r="E17" s="84"/>
      <c r="F17" s="83" t="s">
        <v>94</v>
      </c>
      <c r="G17" s="83"/>
      <c r="H17" s="83"/>
      <c r="I17" s="83"/>
      <c r="J17" s="83"/>
    </row>
    <row r="18" spans="2:10" ht="28.5" customHeight="1">
      <c r="B18" s="84" t="s">
        <v>82</v>
      </c>
      <c r="C18" s="84"/>
      <c r="D18" s="84"/>
      <c r="E18" s="84"/>
      <c r="F18" t="s">
        <v>93</v>
      </c>
    </row>
    <row r="19" spans="2:10" ht="28.5" customHeight="1">
      <c r="B19" s="84" t="s">
        <v>83</v>
      </c>
      <c r="C19" s="84"/>
      <c r="D19" s="84"/>
      <c r="E19" s="84"/>
      <c r="F19" s="83" t="s">
        <v>95</v>
      </c>
      <c r="G19" s="83"/>
      <c r="H19" s="83"/>
      <c r="I19" s="83"/>
      <c r="J19" s="83"/>
    </row>
  </sheetData>
  <mergeCells count="10">
    <mergeCell ref="B19:E19"/>
    <mergeCell ref="B4:K4"/>
    <mergeCell ref="L4:N4"/>
    <mergeCell ref="J15:K15"/>
    <mergeCell ref="B15:I15"/>
    <mergeCell ref="B18:E18"/>
    <mergeCell ref="B17:E17"/>
    <mergeCell ref="B16:E16"/>
    <mergeCell ref="F17:J17"/>
    <mergeCell ref="F19:J1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PREGUNTA 4</vt:lpstr>
      <vt:lpstr>Hoja1</vt:lpstr>
      <vt:lpstr>HERMANOSBRIGADIERES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2023-05-16T14:03:51Z</dcterms:created>
  <dcterms:modified xsi:type="dcterms:W3CDTF">2023-06-05T14:54:48Z</dcterms:modified>
</cp:coreProperties>
</file>