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tables/table3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MAESTRO" sheetId="1" state="visible" r:id="rId1"/>
    <sheet xmlns:r="http://schemas.openxmlformats.org/officeDocument/2006/relationships" name="CONTROL ASISTENCIA" sheetId="2" state="visible" r:id="rId2"/>
    <sheet xmlns:r="http://schemas.openxmlformats.org/officeDocument/2006/relationships" name="PARAMETROS" sheetId="3" state="visible" r:id="rId3"/>
    <sheet xmlns:r="http://schemas.openxmlformats.org/officeDocument/2006/relationships" name="MAPA ASIENTOS" sheetId="4" state="visible" r:id="rId4"/>
    <sheet xmlns:r="http://schemas.openxmlformats.org/officeDocument/2006/relationships" name="ASIGNACION AUTOMATICA" sheetId="5" state="visible" r:id="rId5"/>
    <sheet xmlns:r="http://schemas.openxmlformats.org/officeDocument/2006/relationships" name="PLANO AUTOMATICO" sheetId="6" state="visible" r:id="rId6"/>
    <sheet xmlns:r="http://schemas.openxmlformats.org/officeDocument/2006/relationships" name="SIN ASIGNAR" sheetId="7" state="visible" r:id="rId7"/>
    <sheet xmlns:r="http://schemas.openxmlformats.org/officeDocument/2006/relationships" name="INSTRUCCIONES" sheetId="8" state="visible" r:id="rId8"/>
  </sheets>
  <definedNames/>
</workbook>
</file>

<file path=xl/styles.xml><?xml version="1.0" encoding="utf-8"?>
<styleSheet xmlns="http://schemas.openxmlformats.org/spreadsheetml/2006/main">
  <numFmts count="1">
    <numFmt numFmtId="164" formatCode="0.0%"/>
  </numFmts>
  <fonts count="21">
    <font>
      <name val="Carlito"/>
      <sz val="11"/>
    </font>
    <font>
      <name val="Calibri"/>
      <sz val="11"/>
    </font>
    <font>
      <name val="Calibri"/>
      <b val="1"/>
      <color rgb="00FFFFFF"/>
      <sz val="11"/>
    </font>
    <font>
      <name val="Calibri"/>
      <b val="1"/>
      <color rgb="00FFFFFF"/>
      <sz val="13"/>
    </font>
    <font>
      <name val="Calibri"/>
      <b val="1"/>
      <color rgb="00FFFFFF"/>
      <sz val="14"/>
    </font>
    <font>
      <name val="Calibri"/>
      <sz val="14"/>
    </font>
    <font>
      <name val="Calibri"/>
      <b val="1"/>
      <sz val="14"/>
    </font>
    <font>
      <name val="Calibri"/>
      <color rgb="00FF0000"/>
      <sz val="14"/>
    </font>
    <font>
      <name val="Calibri"/>
      <b val="1"/>
      <color rgb="00FFFFFF"/>
      <sz val="12"/>
    </font>
    <font>
      <name val="Calibri"/>
      <sz val="12"/>
    </font>
    <font>
      <name val="Calibri"/>
      <sz val="11"/>
    </font>
    <font>
      <name val="Calibri"/>
      <b val="1"/>
      <sz val="11"/>
    </font>
    <font>
      <name val="Calibri"/>
      <b val="1"/>
      <color rgb="00FFFFFF"/>
      <sz val="10"/>
    </font>
    <font>
      <name val="Calibri"/>
      <sz val="10"/>
    </font>
    <font>
      <name val="Calibri"/>
      <color rgb="00FF0000"/>
      <sz val="10"/>
    </font>
    <font>
      <name val="Calibri"/>
      <color rgb="00FF0000"/>
      <sz val="11"/>
    </font>
    <font>
      <name val="Carlito"/>
      <b val="1"/>
      <color rgb="00FFFFFF"/>
      <sz val="14"/>
    </font>
    <font>
      <name val="Carlito"/>
      <b val="1"/>
      <sz val="11"/>
    </font>
    <font>
      <name val="Carlito"/>
      <i val="1"/>
      <color rgb="00666666"/>
      <sz val="11"/>
    </font>
    <font>
      <name val="Carlito"/>
      <b val="1"/>
      <color rgb="00FFFFFF"/>
      <sz val="11"/>
    </font>
    <font>
      <name val="Carlito"/>
      <sz val="8"/>
    </font>
  </fonts>
  <fills count="27">
    <fill>
      <patternFill/>
    </fill>
    <fill>
      <patternFill patternType="gray125"/>
    </fill>
    <fill>
      <patternFill patternType="solid">
        <fgColor rgb="00E4DFEC"/>
      </patternFill>
    </fill>
    <fill>
      <patternFill patternType="solid">
        <fgColor rgb="001F4E78"/>
      </patternFill>
    </fill>
    <fill>
      <patternFill patternType="solid">
        <fgColor rgb="00DDEBF7"/>
      </patternFill>
    </fill>
    <fill>
      <patternFill patternType="solid">
        <fgColor rgb="00FFFFFF"/>
      </patternFill>
    </fill>
    <fill>
      <patternFill patternType="solid">
        <fgColor rgb="00E2F0D9"/>
      </patternFill>
    </fill>
    <fill>
      <patternFill patternType="solid">
        <fgColor rgb="00FCE4D6"/>
      </patternFill>
    </fill>
    <fill>
      <patternFill patternType="solid">
        <fgColor rgb="00E4DFEC"/>
      </patternFill>
    </fill>
    <fill>
      <patternFill patternType="solid">
        <fgColor rgb="00FFF2CC"/>
      </patternFill>
    </fill>
    <fill>
      <patternFill patternType="solid">
        <fgColor rgb="00D9EAD3"/>
      </patternFill>
    </fill>
    <fill>
      <patternFill patternType="solid">
        <fgColor rgb="00D9EAF7"/>
      </patternFill>
    </fill>
    <fill>
      <patternFill patternType="solid">
        <fgColor rgb="001F4E78"/>
      </patternFill>
    </fill>
    <fill>
      <patternFill patternType="solid">
        <fgColor rgb="00DDEBF7"/>
      </patternFill>
    </fill>
    <fill>
      <patternFill patternType="solid">
        <fgColor rgb="00FFFFFF"/>
      </patternFill>
    </fill>
    <fill>
      <patternFill patternType="solid">
        <fgColor rgb="00E2F0D9"/>
      </patternFill>
    </fill>
    <fill>
      <patternFill patternType="solid">
        <fgColor rgb="00FCE4D6"/>
      </patternFill>
    </fill>
    <fill>
      <patternFill patternType="solid">
        <fgColor rgb="00E4DFEC"/>
      </patternFill>
    </fill>
    <fill>
      <patternFill patternType="solid">
        <fgColor rgb="00FFF2CC"/>
      </patternFill>
    </fill>
    <fill>
      <patternFill patternType="solid">
        <fgColor rgb="00DAEEF3"/>
      </patternFill>
    </fill>
    <fill>
      <patternFill patternType="solid">
        <fgColor rgb="00F2DCDB"/>
      </patternFill>
    </fill>
    <fill>
      <patternFill patternType="solid">
        <fgColor rgb="00D9EAF7"/>
      </patternFill>
    </fill>
    <fill>
      <patternFill patternType="solid">
        <fgColor rgb="001F4E78"/>
      </patternFill>
    </fill>
    <fill>
      <patternFill patternType="solid">
        <fgColor rgb="00D9EAF7"/>
      </patternFill>
    </fill>
    <fill>
      <patternFill patternType="solid">
        <fgColor rgb="00FFF2CC"/>
      </patternFill>
    </fill>
    <fill>
      <patternFill patternType="solid">
        <fgColor rgb="00EAF4FC"/>
      </patternFill>
    </fill>
    <fill>
      <patternFill patternType="solid">
        <fgColor rgb="00F2F2F2"/>
      </patternFill>
    </fill>
  </fills>
  <borders count="5">
    <border/>
    <border/>
    <border>
      <left style="thin">
        <color rgb="00D9E2F3"/>
      </left>
      <right style="thin">
        <color rgb="00D9E2F3"/>
      </right>
      <top style="thin">
        <color rgb="00D9E2F3"/>
      </top>
      <bottom style="thin">
        <color rgb="00D9E2F3"/>
      </bottom>
    </border>
    <border/>
    <border>
      <left style="thin">
        <color rgb="00D9E2F3"/>
      </left>
      <right style="thin">
        <color rgb="00D9E2F3"/>
      </right>
      <top style="thin">
        <color rgb="00D9E2F3"/>
      </top>
      <bottom style="thin">
        <color rgb="00D9E2F3"/>
      </bottom>
    </border>
  </borders>
  <cellStyleXfs count="1">
    <xf numFmtId="0" fontId="0" fillId="0" borderId="3"/>
  </cellStyleXfs>
  <cellXfs count="378">
    <xf numFmtId="0" fontId="0" fillId="0" borderId="0" pivotButton="0" quotePrefix="0" xfId="0"/>
    <xf numFmtId="0" fontId="1" fillId="0" borderId="0" pivotButton="0" quotePrefix="0" xfId="0"/>
    <xf numFmtId="0" fontId="3" fillId="3" borderId="0" applyAlignment="1" pivotButton="0" quotePrefix="0" xfId="0">
      <alignment horizontal="center" vertical="center"/>
    </xf>
    <xf numFmtId="0" fontId="2" fillId="3" borderId="2" applyAlignment="1" pivotButton="0" quotePrefix="0" xfId="0">
      <alignment horizontal="center" vertical="center"/>
    </xf>
    <xf numFmtId="0" fontId="1" fillId="4" borderId="2" applyAlignment="1" pivotButton="0" quotePrefix="0" xfId="0">
      <alignment horizontal="center" vertical="center"/>
    </xf>
    <xf numFmtId="0" fontId="1" fillId="4" borderId="2" applyAlignment="1" pivotButton="0" quotePrefix="0" xfId="0">
      <alignment horizontal="left" vertical="center"/>
    </xf>
    <xf numFmtId="0" fontId="1" fillId="5" borderId="2" applyAlignment="1" pivotButton="0" quotePrefix="0" xfId="0">
      <alignment horizontal="center" vertical="center"/>
    </xf>
    <xf numFmtId="0" fontId="1" fillId="5" borderId="2" applyAlignment="1" pivotButton="0" quotePrefix="0" xfId="0">
      <alignment horizontal="left" vertical="center"/>
    </xf>
    <xf numFmtId="0" fontId="1" fillId="7" borderId="2" applyAlignment="1" pivotButton="0" quotePrefix="0" xfId="0">
      <alignment horizontal="center" vertical="center"/>
    </xf>
    <xf numFmtId="0" fontId="1" fillId="7" borderId="2" applyAlignment="1" pivotButton="0" quotePrefix="0" xfId="0">
      <alignment horizontal="left" vertical="center"/>
    </xf>
    <xf numFmtId="0" fontId="1" fillId="9" borderId="2" applyAlignment="1" pivotButton="0" quotePrefix="0" xfId="0">
      <alignment horizontal="center" vertical="center"/>
    </xf>
    <xf numFmtId="0" fontId="1" fillId="9" borderId="2" applyAlignment="1" pivotButton="0" quotePrefix="0" xfId="0">
      <alignment horizontal="left" vertical="center"/>
    </xf>
    <xf numFmtId="0" fontId="4" fillId="3" borderId="2" applyAlignment="1" pivotButton="0" quotePrefix="0" xfId="0">
      <alignment horizontal="center" vertical="center" wrapText="1"/>
    </xf>
    <xf numFmtId="0" fontId="5" fillId="0" borderId="0" pivotButton="0" quotePrefix="0" xfId="0"/>
    <xf numFmtId="0" fontId="5" fillId="4" borderId="2" applyAlignment="1" pivotButton="0" quotePrefix="0" xfId="0">
      <alignment vertical="center" wrapText="1"/>
    </xf>
    <xf numFmtId="0" fontId="6" fillId="4" borderId="2" applyAlignment="1" pivotButton="0" quotePrefix="0" xfId="0">
      <alignment vertical="center" wrapText="1"/>
    </xf>
    <xf numFmtId="0" fontId="5" fillId="5" borderId="2" applyAlignment="1" pivotButton="0" quotePrefix="0" xfId="0">
      <alignment vertical="center" wrapText="1"/>
    </xf>
    <xf numFmtId="0" fontId="5" fillId="0" borderId="1" pivotButton="0" quotePrefix="0" xfId="0"/>
    <xf numFmtId="0" fontId="6" fillId="5" borderId="2" applyAlignment="1" pivotButton="0" quotePrefix="0" xfId="0">
      <alignment vertical="center" wrapText="1"/>
    </xf>
    <xf numFmtId="0" fontId="7" fillId="4" borderId="2" applyAlignment="1" pivotButton="0" quotePrefix="0" xfId="0">
      <alignment vertical="center" wrapText="1"/>
    </xf>
    <xf numFmtId="0" fontId="6" fillId="0" borderId="1" pivotButton="0" quotePrefix="0" xfId="0"/>
    <xf numFmtId="0" fontId="6" fillId="0" borderId="0" pivotButton="0" quotePrefix="0" xfId="0"/>
    <xf numFmtId="0" fontId="5" fillId="0" borderId="0" applyAlignment="1" pivotButton="0" quotePrefix="0" xfId="0">
      <alignment wrapText="1"/>
    </xf>
    <xf numFmtId="0" fontId="5" fillId="2" borderId="2" applyAlignment="1" pivotButton="0" quotePrefix="0" xfId="0">
      <alignment vertical="center" wrapText="1"/>
    </xf>
    <xf numFmtId="0" fontId="5" fillId="0" borderId="0" applyAlignment="1" pivotButton="0" quotePrefix="0" xfId="0">
      <alignment horizontal="center"/>
    </xf>
    <xf numFmtId="0" fontId="8" fillId="3" borderId="2" applyAlignment="1" pivotButton="0" quotePrefix="0" xfId="0">
      <alignment horizontal="center" vertical="center" wrapText="1"/>
    </xf>
    <xf numFmtId="0" fontId="9" fillId="4" borderId="2" applyAlignment="1" pivotButton="0" quotePrefix="0" xfId="0">
      <alignment vertical="center" wrapText="1"/>
    </xf>
    <xf numFmtId="0" fontId="9" fillId="5" borderId="2" applyAlignment="1" pivotButton="0" quotePrefix="0" xfId="0">
      <alignment vertical="center" wrapText="1"/>
    </xf>
    <xf numFmtId="0" fontId="9" fillId="6" borderId="2" applyAlignment="1" pivotButton="0" quotePrefix="0" xfId="0">
      <alignment vertical="center" wrapText="1"/>
    </xf>
    <xf numFmtId="0" fontId="9" fillId="7" borderId="2" applyAlignment="1" pivotButton="0" quotePrefix="0" xfId="0">
      <alignment vertical="center" wrapText="1"/>
    </xf>
    <xf numFmtId="0" fontId="9" fillId="8" borderId="2" applyAlignment="1" pivotButton="0" quotePrefix="0" xfId="0">
      <alignment vertical="center" wrapText="1"/>
    </xf>
    <xf numFmtId="0" fontId="9" fillId="9" borderId="2" applyAlignment="1" pivotButton="0" quotePrefix="0" xfId="0">
      <alignment vertical="center" wrapText="1"/>
    </xf>
    <xf numFmtId="0" fontId="9" fillId="10" borderId="2" applyAlignment="1" pivotButton="0" quotePrefix="0" xfId="0">
      <alignment vertical="center" wrapText="1"/>
    </xf>
    <xf numFmtId="0" fontId="9" fillId="2" borderId="2" applyAlignment="1" pivotButton="0" quotePrefix="0" xfId="0">
      <alignment vertical="center" wrapText="1"/>
    </xf>
    <xf numFmtId="0" fontId="9" fillId="0" borderId="0" pivotButton="0" quotePrefix="0" xfId="0"/>
    <xf numFmtId="0" fontId="3" fillId="3" borderId="0" applyAlignment="1" pivotButton="0" quotePrefix="0" xfId="0">
      <alignment horizontal="center" vertical="center"/>
    </xf>
    <xf numFmtId="0" fontId="9" fillId="0" borderId="1" pivotButton="0" quotePrefix="0" xfId="0"/>
    <xf numFmtId="0" fontId="10" fillId="4" borderId="2" applyAlignment="1" pivotButton="0" quotePrefix="0" xfId="0">
      <alignment vertical="center" wrapText="1"/>
    </xf>
    <xf numFmtId="0" fontId="10" fillId="5" borderId="2" applyAlignment="1" pivotButton="0" quotePrefix="0" xfId="0">
      <alignment vertical="center" wrapText="1"/>
    </xf>
    <xf numFmtId="0" fontId="10" fillId="6" borderId="2" applyAlignment="1" pivotButton="0" quotePrefix="0" xfId="0">
      <alignment vertical="center" wrapText="1"/>
    </xf>
    <xf numFmtId="0" fontId="10" fillId="7" borderId="2" applyAlignment="1" pivotButton="0" quotePrefix="0" xfId="0">
      <alignment vertical="center" wrapText="1"/>
    </xf>
    <xf numFmtId="0" fontId="10" fillId="8" borderId="2" applyAlignment="1" pivotButton="0" quotePrefix="0" xfId="0">
      <alignment vertical="center" wrapText="1"/>
    </xf>
    <xf numFmtId="0" fontId="10" fillId="9" borderId="2" applyAlignment="1" pivotButton="0" quotePrefix="0" xfId="0">
      <alignment vertical="center" wrapText="1"/>
    </xf>
    <xf numFmtId="0" fontId="10" fillId="10" borderId="2" applyAlignment="1" pivotButton="0" quotePrefix="0" xfId="0">
      <alignment vertical="center" wrapText="1"/>
    </xf>
    <xf numFmtId="0" fontId="11" fillId="11" borderId="2" applyAlignment="1" pivotButton="0" quotePrefix="0" xfId="0">
      <alignment horizontal="left" vertical="center"/>
    </xf>
    <xf numFmtId="0" fontId="11" fillId="11" borderId="2" applyAlignment="1" pivotButton="0" quotePrefix="0" xfId="0">
      <alignment horizontal="center" vertical="center"/>
    </xf>
    <xf numFmtId="0" fontId="7" fillId="5" borderId="2" applyAlignment="1" pivotButton="0" quotePrefix="0" xfId="0">
      <alignment vertical="center" wrapText="1"/>
    </xf>
    <xf numFmtId="0" fontId="12" fillId="3" borderId="2" applyAlignment="1" pivotButton="0" quotePrefix="0" xfId="0">
      <alignment horizontal="center" vertical="center" wrapText="1"/>
    </xf>
    <xf numFmtId="0" fontId="13" fillId="4" borderId="2" applyAlignment="1" pivotButton="0" quotePrefix="0" xfId="0">
      <alignment vertical="center" wrapText="1"/>
    </xf>
    <xf numFmtId="0" fontId="13" fillId="5" borderId="2" applyAlignment="1" pivotButton="0" quotePrefix="0" xfId="0">
      <alignment vertical="center" wrapText="1"/>
    </xf>
    <xf numFmtId="0" fontId="14" fillId="4" borderId="2" applyAlignment="1" pivotButton="0" quotePrefix="0" xfId="0">
      <alignment vertical="center" wrapText="1"/>
    </xf>
    <xf numFmtId="0" fontId="13" fillId="2" borderId="2" applyAlignment="1" pivotButton="0" quotePrefix="0" xfId="0">
      <alignment vertical="center" wrapText="1"/>
    </xf>
    <xf numFmtId="0" fontId="13" fillId="0" borderId="0" pivotButton="0" quotePrefix="0" xfId="0"/>
    <xf numFmtId="0" fontId="5" fillId="4" borderId="2" applyAlignment="1" pivotButton="0" quotePrefix="0" xfId="0">
      <alignment horizontal="center" vertical="center" wrapText="1"/>
    </xf>
    <xf numFmtId="0" fontId="5" fillId="5" borderId="2" applyAlignment="1" pivotButton="0" quotePrefix="0" xfId="0">
      <alignment horizontal="center" vertical="center" wrapText="1"/>
    </xf>
    <xf numFmtId="0" fontId="7" fillId="4" borderId="2" applyAlignment="1" pivotButton="0" quotePrefix="0" xfId="0">
      <alignment horizontal="center" vertical="center" wrapText="1"/>
    </xf>
    <xf numFmtId="0" fontId="5" fillId="2" borderId="2" applyAlignment="1" pivotButton="0" quotePrefix="0" xfId="0">
      <alignment horizontal="center" vertical="center" wrapText="1"/>
    </xf>
    <xf numFmtId="0" fontId="0" fillId="0" borderId="3" pivotButton="0" quotePrefix="0" xfId="0"/>
    <xf numFmtId="0" fontId="1" fillId="0" borderId="3" pivotButton="0" quotePrefix="0" xfId="0"/>
    <xf numFmtId="0" fontId="3" fillId="3" borderId="3" applyAlignment="1" pivotButton="0" quotePrefix="0" xfId="0">
      <alignment horizontal="center" vertical="center"/>
    </xf>
    <xf numFmtId="0" fontId="2" fillId="3" borderId="4" applyAlignment="1" pivotButton="0" quotePrefix="0" xfId="0">
      <alignment horizontal="center" vertical="center"/>
    </xf>
    <xf numFmtId="0" fontId="1" fillId="4" borderId="4" applyAlignment="1" pivotButton="0" quotePrefix="0" xfId="0">
      <alignment horizontal="center" vertical="center"/>
    </xf>
    <xf numFmtId="0" fontId="1" fillId="4" borderId="4" applyAlignment="1" pivotButton="0" quotePrefix="0" xfId="0">
      <alignment horizontal="left" vertical="center"/>
    </xf>
    <xf numFmtId="0" fontId="1" fillId="5" borderId="4" applyAlignment="1" pivotButton="0" quotePrefix="0" xfId="0">
      <alignment horizontal="center" vertical="center"/>
    </xf>
    <xf numFmtId="0" fontId="1" fillId="5" borderId="4" applyAlignment="1" pivotButton="0" quotePrefix="0" xfId="0">
      <alignment horizontal="left" vertical="center"/>
    </xf>
    <xf numFmtId="0" fontId="1" fillId="7" borderId="4" applyAlignment="1" pivotButton="0" quotePrefix="0" xfId="0">
      <alignment horizontal="center" vertical="center"/>
    </xf>
    <xf numFmtId="0" fontId="1" fillId="7" borderId="4" applyAlignment="1" pivotButton="0" quotePrefix="0" xfId="0">
      <alignment horizontal="left" vertical="center"/>
    </xf>
    <xf numFmtId="0" fontId="1" fillId="9" borderId="4" applyAlignment="1" pivotButton="0" quotePrefix="0" xfId="0">
      <alignment horizontal="center" vertical="center"/>
    </xf>
    <xf numFmtId="0" fontId="1" fillId="9" borderId="4" applyAlignment="1" pivotButton="0" quotePrefix="0" xfId="0">
      <alignment horizontal="left" vertical="center"/>
    </xf>
    <xf numFmtId="0" fontId="4" fillId="3" borderId="4" applyAlignment="1" pivotButton="0" quotePrefix="0" xfId="0">
      <alignment horizontal="center" vertical="center" wrapText="1"/>
    </xf>
    <xf numFmtId="0" fontId="5" fillId="0" borderId="3" pivotButton="0" quotePrefix="0" xfId="0"/>
    <xf numFmtId="0" fontId="5" fillId="4" borderId="4" applyAlignment="1" pivotButton="0" quotePrefix="0" xfId="0">
      <alignment vertical="center" wrapText="1"/>
    </xf>
    <xf numFmtId="0" fontId="6" fillId="4" borderId="4" applyAlignment="1" pivotButton="0" quotePrefix="0" xfId="0">
      <alignment vertical="center" wrapText="1"/>
    </xf>
    <xf numFmtId="0" fontId="5" fillId="5" borderId="4" applyAlignment="1" pivotButton="0" quotePrefix="0" xfId="0">
      <alignment vertical="center" wrapText="1"/>
    </xf>
    <xf numFmtId="0" fontId="6" fillId="5" borderId="4" applyAlignment="1" pivotButton="0" quotePrefix="0" xfId="0">
      <alignment vertical="center" wrapText="1"/>
    </xf>
    <xf numFmtId="0" fontId="7" fillId="4" borderId="4" applyAlignment="1" pivotButton="0" quotePrefix="0" xfId="0">
      <alignment vertical="center" wrapText="1"/>
    </xf>
    <xf numFmtId="0" fontId="6" fillId="0" borderId="3" pivotButton="0" quotePrefix="0" xfId="0"/>
    <xf numFmtId="0" fontId="5" fillId="0" borderId="3" applyAlignment="1" pivotButton="0" quotePrefix="0" xfId="0">
      <alignment wrapText="1"/>
    </xf>
    <xf numFmtId="0" fontId="5" fillId="2" borderId="4" applyAlignment="1" pivotButton="0" quotePrefix="0" xfId="0">
      <alignment vertical="center" wrapText="1"/>
    </xf>
    <xf numFmtId="0" fontId="5" fillId="0" borderId="3" applyAlignment="1" pivotButton="0" quotePrefix="0" xfId="0">
      <alignment horizontal="center"/>
    </xf>
    <xf numFmtId="0" fontId="8" fillId="3" borderId="4" applyAlignment="1" pivotButton="0" quotePrefix="0" xfId="0">
      <alignment horizontal="center" vertical="center" wrapText="1"/>
    </xf>
    <xf numFmtId="0" fontId="9" fillId="4" borderId="4" applyAlignment="1" pivotButton="0" quotePrefix="0" xfId="0">
      <alignment vertical="center" wrapText="1"/>
    </xf>
    <xf numFmtId="0" fontId="9" fillId="5" borderId="4" applyAlignment="1" pivotButton="0" quotePrefix="0" xfId="0">
      <alignment vertical="center" wrapText="1"/>
    </xf>
    <xf numFmtId="0" fontId="9" fillId="6" borderId="4" applyAlignment="1" pivotButton="0" quotePrefix="0" xfId="0">
      <alignment vertical="center" wrapText="1"/>
    </xf>
    <xf numFmtId="0" fontId="9" fillId="7" borderId="4" applyAlignment="1" pivotButton="0" quotePrefix="0" xfId="0">
      <alignment vertical="center" wrapText="1"/>
    </xf>
    <xf numFmtId="0" fontId="9" fillId="2" borderId="4" applyAlignment="1" pivotButton="0" quotePrefix="0" xfId="0">
      <alignment vertical="center" wrapText="1"/>
    </xf>
    <xf numFmtId="0" fontId="9" fillId="9" borderId="4" applyAlignment="1" pivotButton="0" quotePrefix="0" xfId="0">
      <alignment vertical="center" wrapText="1"/>
    </xf>
    <xf numFmtId="0" fontId="9" fillId="10" borderId="4" applyAlignment="1" pivotButton="0" quotePrefix="0" xfId="0">
      <alignment vertical="center" wrapText="1"/>
    </xf>
    <xf numFmtId="0" fontId="9" fillId="0" borderId="3" pivotButton="0" quotePrefix="0" xfId="0"/>
    <xf numFmtId="0" fontId="1" fillId="4" borderId="4" applyAlignment="1" pivotButton="0" quotePrefix="0" xfId="0">
      <alignment vertical="center" wrapText="1"/>
    </xf>
    <xf numFmtId="0" fontId="1" fillId="5" borderId="4" applyAlignment="1" pivotButton="0" quotePrefix="0" xfId="0">
      <alignment vertical="center" wrapText="1"/>
    </xf>
    <xf numFmtId="0" fontId="1" fillId="6" borderId="4" applyAlignment="1" pivotButton="0" quotePrefix="0" xfId="0">
      <alignment vertical="center" wrapText="1"/>
    </xf>
    <xf numFmtId="0" fontId="1" fillId="7" borderId="4" applyAlignment="1" pivotButton="0" quotePrefix="0" xfId="0">
      <alignment vertical="center" wrapText="1"/>
    </xf>
    <xf numFmtId="0" fontId="1" fillId="2" borderId="4" applyAlignment="1" pivotButton="0" quotePrefix="0" xfId="0">
      <alignment vertical="center" wrapText="1"/>
    </xf>
    <xf numFmtId="0" fontId="1" fillId="9" borderId="4" applyAlignment="1" pivotButton="0" quotePrefix="0" xfId="0">
      <alignment vertical="center" wrapText="1"/>
    </xf>
    <xf numFmtId="0" fontId="1" fillId="10" borderId="4" applyAlignment="1" pivotButton="0" quotePrefix="0" xfId="0">
      <alignment vertical="center" wrapText="1"/>
    </xf>
    <xf numFmtId="0" fontId="11" fillId="11" borderId="4" applyAlignment="1" pivotButton="0" quotePrefix="0" xfId="0">
      <alignment horizontal="left" vertical="center"/>
    </xf>
    <xf numFmtId="0" fontId="11" fillId="11" borderId="4" applyAlignment="1" pivotButton="0" quotePrefix="0" xfId="0">
      <alignment horizontal="center" vertical="center"/>
    </xf>
    <xf numFmtId="0" fontId="7" fillId="5" borderId="4" applyAlignment="1" pivotButton="0" quotePrefix="0" xfId="0">
      <alignment vertical="center" wrapText="1"/>
    </xf>
    <xf numFmtId="0" fontId="12" fillId="3" borderId="4" applyAlignment="1" pivotButton="0" quotePrefix="0" xfId="0">
      <alignment horizontal="center" vertical="center" wrapText="1"/>
    </xf>
    <xf numFmtId="0" fontId="13" fillId="4" borderId="4" applyAlignment="1" pivotButton="0" quotePrefix="0" xfId="0">
      <alignment vertical="center" wrapText="1"/>
    </xf>
    <xf numFmtId="0" fontId="13" fillId="5" borderId="4" applyAlignment="1" pivotButton="0" quotePrefix="0" xfId="0">
      <alignment vertical="center" wrapText="1"/>
    </xf>
    <xf numFmtId="0" fontId="14" fillId="4" borderId="4" applyAlignment="1" pivotButton="0" quotePrefix="0" xfId="0">
      <alignment vertical="center" wrapText="1"/>
    </xf>
    <xf numFmtId="0" fontId="13" fillId="2" borderId="4" applyAlignment="1" pivotButton="0" quotePrefix="0" xfId="0">
      <alignment vertical="center" wrapText="1"/>
    </xf>
    <xf numFmtId="0" fontId="13" fillId="0" borderId="3" pivotButton="0" quotePrefix="0" xfId="0"/>
    <xf numFmtId="0" fontId="5" fillId="4" borderId="4" applyAlignment="1" pivotButton="0" quotePrefix="0" xfId="0">
      <alignment horizontal="center" vertical="center" wrapText="1"/>
    </xf>
    <xf numFmtId="0" fontId="5" fillId="5" borderId="4" applyAlignment="1" pivotButton="0" quotePrefix="0" xfId="0">
      <alignment horizontal="center" vertical="center" wrapText="1"/>
    </xf>
    <xf numFmtId="0" fontId="7" fillId="4" borderId="4" applyAlignment="1" pivotButton="0" quotePrefix="0" xfId="0">
      <alignment horizontal="center" vertical="center" wrapText="1"/>
    </xf>
    <xf numFmtId="0" fontId="5" fillId="2" borderId="4" applyAlignment="1" pivotButton="0" quotePrefix="0" xfId="0">
      <alignment horizontal="center" vertical="center" wrapText="1"/>
    </xf>
    <xf numFmtId="0" fontId="4" fillId="12" borderId="2" applyAlignment="1" pivotButton="0" quotePrefix="0" xfId="0">
      <alignment horizontal="center" vertical="center" wrapText="1"/>
    </xf>
    <xf numFmtId="0" fontId="8" fillId="12" borderId="2" applyAlignment="1" pivotButton="0" quotePrefix="0" xfId="0">
      <alignment horizontal="center" vertical="center" wrapText="1"/>
    </xf>
    <xf numFmtId="0" fontId="12" fillId="12" borderId="2" applyAlignment="1" pivotButton="0" quotePrefix="0" xfId="0">
      <alignment horizontal="center" vertical="center" wrapText="1"/>
    </xf>
    <xf numFmtId="0" fontId="2" fillId="12" borderId="2" applyAlignment="1" pivotButton="0" quotePrefix="0" xfId="0">
      <alignment horizontal="center" vertical="center" wrapText="1"/>
    </xf>
    <xf numFmtId="0" fontId="4" fillId="12" borderId="4" applyAlignment="1" pivotButton="0" quotePrefix="0" xfId="0">
      <alignment horizontal="center" vertical="center" wrapText="1"/>
    </xf>
    <xf numFmtId="0" fontId="8" fillId="12" borderId="4" applyAlignment="1" pivotButton="0" quotePrefix="0" xfId="0">
      <alignment horizontal="center" vertical="center" wrapText="1"/>
    </xf>
    <xf numFmtId="0" fontId="12" fillId="12" borderId="4" applyAlignment="1" pivotButton="0" quotePrefix="0" xfId="0">
      <alignment horizontal="center" vertical="center" wrapText="1"/>
    </xf>
    <xf numFmtId="0" fontId="2" fillId="12" borderId="4" applyAlignment="1" pivotButton="0" quotePrefix="0" xfId="0">
      <alignment horizontal="center" vertical="center" wrapText="1"/>
    </xf>
    <xf numFmtId="0" fontId="5" fillId="13" borderId="2" applyAlignment="1" pivotButton="0" quotePrefix="0" xfId="0">
      <alignment horizontal="center" vertical="center" wrapText="1"/>
    </xf>
    <xf numFmtId="0" fontId="9" fillId="13" borderId="2" applyAlignment="1" pivotButton="0" quotePrefix="0" xfId="0">
      <alignment vertical="center" wrapText="1"/>
    </xf>
    <xf numFmtId="0" fontId="5" fillId="13" borderId="2" applyAlignment="1" pivotButton="0" quotePrefix="0" xfId="0">
      <alignment vertical="center" wrapText="1"/>
    </xf>
    <xf numFmtId="0" fontId="6" fillId="13" borderId="2" applyAlignment="1" pivotButton="0" quotePrefix="0" xfId="0">
      <alignment vertical="center" wrapText="1"/>
    </xf>
    <xf numFmtId="0" fontId="13" fillId="13" borderId="2" applyAlignment="1" pivotButton="0" quotePrefix="0" xfId="0">
      <alignment vertical="center" wrapText="1"/>
    </xf>
    <xf numFmtId="0" fontId="1" fillId="13" borderId="2" applyAlignment="1" pivotButton="0" quotePrefix="0" xfId="0">
      <alignment horizontal="center" vertical="center" wrapText="1"/>
    </xf>
    <xf numFmtId="0" fontId="1" fillId="13" borderId="2" applyAlignment="1" pivotButton="0" quotePrefix="0" xfId="0">
      <alignment vertical="center" wrapText="1"/>
    </xf>
    <xf numFmtId="0" fontId="11" fillId="13" borderId="2" applyAlignment="1" pivotButton="0" quotePrefix="0" xfId="0">
      <alignment vertical="center" wrapText="1"/>
    </xf>
    <xf numFmtId="0" fontId="5" fillId="13" borderId="4" applyAlignment="1" pivotButton="0" quotePrefix="0" xfId="0">
      <alignment horizontal="center" vertical="center" wrapText="1"/>
    </xf>
    <xf numFmtId="0" fontId="9" fillId="13" borderId="4" applyAlignment="1" pivotButton="0" quotePrefix="0" xfId="0">
      <alignment vertical="center" wrapText="1"/>
    </xf>
    <xf numFmtId="0" fontId="5" fillId="13" borderId="4" applyAlignment="1" pivotButton="0" quotePrefix="0" xfId="0">
      <alignment vertical="center" wrapText="1"/>
    </xf>
    <xf numFmtId="0" fontId="6" fillId="13" borderId="4" applyAlignment="1" pivotButton="0" quotePrefix="0" xfId="0">
      <alignment vertical="center" wrapText="1"/>
    </xf>
    <xf numFmtId="0" fontId="13" fillId="13" borderId="4" applyAlignment="1" pivotButton="0" quotePrefix="0" xfId="0">
      <alignment vertical="center" wrapText="1"/>
    </xf>
    <xf numFmtId="0" fontId="1" fillId="13" borderId="4" applyAlignment="1" pivotButton="0" quotePrefix="0" xfId="0">
      <alignment horizontal="center" vertical="center" wrapText="1"/>
    </xf>
    <xf numFmtId="0" fontId="1" fillId="13" borderId="4" applyAlignment="1" pivotButton="0" quotePrefix="0" xfId="0">
      <alignment vertical="center" wrapText="1"/>
    </xf>
    <xf numFmtId="0" fontId="11" fillId="13" borderId="4" applyAlignment="1" pivotButton="0" quotePrefix="0" xfId="0">
      <alignment vertical="center" wrapText="1"/>
    </xf>
    <xf numFmtId="0" fontId="5" fillId="14" borderId="2" applyAlignment="1" pivotButton="0" quotePrefix="0" xfId="0">
      <alignment horizontal="center" vertical="center" wrapText="1"/>
    </xf>
    <xf numFmtId="0" fontId="9" fillId="14" borderId="2" applyAlignment="1" pivotButton="0" quotePrefix="0" xfId="0">
      <alignment vertical="center" wrapText="1"/>
    </xf>
    <xf numFmtId="0" fontId="5" fillId="14" borderId="2" applyAlignment="1" pivotButton="0" quotePrefix="0" xfId="0">
      <alignment vertical="center" wrapText="1"/>
    </xf>
    <xf numFmtId="0" fontId="13" fillId="14" borderId="2" applyAlignment="1" pivotButton="0" quotePrefix="0" xfId="0">
      <alignment vertical="center" wrapText="1"/>
    </xf>
    <xf numFmtId="0" fontId="1" fillId="14" borderId="2" applyAlignment="1" pivotButton="0" quotePrefix="0" xfId="0">
      <alignment horizontal="center" vertical="center" wrapText="1"/>
    </xf>
    <xf numFmtId="0" fontId="1" fillId="14" borderId="2" applyAlignment="1" pivotButton="0" quotePrefix="0" xfId="0">
      <alignment vertical="center" wrapText="1"/>
    </xf>
    <xf numFmtId="0" fontId="5" fillId="14" borderId="4" applyAlignment="1" pivotButton="0" quotePrefix="0" xfId="0">
      <alignment horizontal="center" vertical="center" wrapText="1"/>
    </xf>
    <xf numFmtId="0" fontId="9" fillId="14" borderId="4" applyAlignment="1" pivotButton="0" quotePrefix="0" xfId="0">
      <alignment vertical="center" wrapText="1"/>
    </xf>
    <xf numFmtId="0" fontId="5" fillId="14" borderId="4" applyAlignment="1" pivotButton="0" quotePrefix="0" xfId="0">
      <alignment vertical="center" wrapText="1"/>
    </xf>
    <xf numFmtId="0" fontId="13" fillId="14" borderId="4" applyAlignment="1" pivotButton="0" quotePrefix="0" xfId="0">
      <alignment vertical="center" wrapText="1"/>
    </xf>
    <xf numFmtId="0" fontId="1" fillId="14" borderId="4" applyAlignment="1" pivotButton="0" quotePrefix="0" xfId="0">
      <alignment horizontal="center" vertical="center" wrapText="1"/>
    </xf>
    <xf numFmtId="0" fontId="1" fillId="14" borderId="4" applyAlignment="1" pivotButton="0" quotePrefix="0" xfId="0">
      <alignment vertical="center" wrapText="1"/>
    </xf>
    <xf numFmtId="0" fontId="6" fillId="14" borderId="2" applyAlignment="1" pivotButton="0" quotePrefix="0" xfId="0">
      <alignment vertical="center" wrapText="1"/>
    </xf>
    <xf numFmtId="0" fontId="11" fillId="14" borderId="2" applyAlignment="1" pivotButton="0" quotePrefix="0" xfId="0">
      <alignment vertical="center" wrapText="1"/>
    </xf>
    <xf numFmtId="0" fontId="6" fillId="14" borderId="4" applyAlignment="1" pivotButton="0" quotePrefix="0" xfId="0">
      <alignment vertical="center" wrapText="1"/>
    </xf>
    <xf numFmtId="0" fontId="11" fillId="14" borderId="4" applyAlignment="1" pivotButton="0" quotePrefix="0" xfId="0">
      <alignment vertical="center" wrapText="1"/>
    </xf>
    <xf numFmtId="0" fontId="7" fillId="13" borderId="2" applyAlignment="1" pivotButton="0" quotePrefix="0" xfId="0">
      <alignment vertical="center" wrapText="1"/>
    </xf>
    <xf numFmtId="0" fontId="15" fillId="13" borderId="2" applyAlignment="1" pivotButton="0" quotePrefix="0" xfId="0">
      <alignment vertical="center" wrapText="1"/>
    </xf>
    <xf numFmtId="0" fontId="7" fillId="13" borderId="4" applyAlignment="1" pivotButton="0" quotePrefix="0" xfId="0">
      <alignment vertical="center" wrapText="1"/>
    </xf>
    <xf numFmtId="0" fontId="15" fillId="13" borderId="4" applyAlignment="1" pivotButton="0" quotePrefix="0" xfId="0">
      <alignment vertical="center" wrapText="1"/>
    </xf>
    <xf numFmtId="0" fontId="7" fillId="14" borderId="2" applyAlignment="1" pivotButton="0" quotePrefix="0" xfId="0">
      <alignment vertical="center" wrapText="1"/>
    </xf>
    <xf numFmtId="0" fontId="15" fillId="14" borderId="2" applyAlignment="1" pivotButton="0" quotePrefix="0" xfId="0">
      <alignment vertical="center" wrapText="1"/>
    </xf>
    <xf numFmtId="0" fontId="7" fillId="14" borderId="4" applyAlignment="1" pivotButton="0" quotePrefix="0" xfId="0">
      <alignment vertical="center" wrapText="1"/>
    </xf>
    <xf numFmtId="0" fontId="15" fillId="14" borderId="4" applyAlignment="1" pivotButton="0" quotePrefix="0" xfId="0">
      <alignment vertical="center" wrapText="1"/>
    </xf>
    <xf numFmtId="0" fontId="7" fillId="13" borderId="2" applyAlignment="1" pivotButton="0" quotePrefix="0" xfId="0">
      <alignment horizontal="center" vertical="center" wrapText="1"/>
    </xf>
    <xf numFmtId="0" fontId="14" fillId="13" borderId="2" applyAlignment="1" pivotButton="0" quotePrefix="0" xfId="0">
      <alignment vertical="center" wrapText="1"/>
    </xf>
    <xf numFmtId="0" fontId="15" fillId="13" borderId="2" applyAlignment="1" pivotButton="0" quotePrefix="0" xfId="0">
      <alignment horizontal="center" vertical="center" wrapText="1"/>
    </xf>
    <xf numFmtId="0" fontId="7" fillId="13" borderId="4" applyAlignment="1" pivotButton="0" quotePrefix="0" xfId="0">
      <alignment horizontal="center" vertical="center" wrapText="1"/>
    </xf>
    <xf numFmtId="0" fontId="14" fillId="13" borderId="4" applyAlignment="1" pivotButton="0" quotePrefix="0" xfId="0">
      <alignment vertical="center" wrapText="1"/>
    </xf>
    <xf numFmtId="0" fontId="15" fillId="13" borderId="4" applyAlignment="1" pivotButton="0" quotePrefix="0" xfId="0">
      <alignment horizontal="center" vertical="center" wrapText="1"/>
    </xf>
    <xf numFmtId="0" fontId="7" fillId="14" borderId="2" applyAlignment="1" pivotButton="0" quotePrefix="0" xfId="0">
      <alignment horizontal="center" vertical="center" wrapText="1"/>
    </xf>
    <xf numFmtId="0" fontId="14" fillId="14" borderId="2" applyAlignment="1" pivotButton="0" quotePrefix="0" xfId="0">
      <alignment vertical="center" wrapText="1"/>
    </xf>
    <xf numFmtId="0" fontId="15" fillId="14" borderId="2" applyAlignment="1" pivotButton="0" quotePrefix="0" xfId="0">
      <alignment horizontal="center" vertical="center" wrapText="1"/>
    </xf>
    <xf numFmtId="0" fontId="7" fillId="14" borderId="4" applyAlignment="1" pivotButton="0" quotePrefix="0" xfId="0">
      <alignment horizontal="center" vertical="center" wrapText="1"/>
    </xf>
    <xf numFmtId="0" fontId="14" fillId="14" borderId="4" applyAlignment="1" pivotButton="0" quotePrefix="0" xfId="0">
      <alignment vertical="center" wrapText="1"/>
    </xf>
    <xf numFmtId="0" fontId="15" fillId="14" borderId="4" applyAlignment="1" pivotButton="0" quotePrefix="0" xfId="0">
      <alignment horizontal="center" vertical="center" wrapText="1"/>
    </xf>
    <xf numFmtId="0" fontId="9" fillId="15" borderId="2" applyAlignment="1" pivotButton="0" quotePrefix="0" xfId="0">
      <alignment vertical="center" wrapText="1"/>
    </xf>
    <xf numFmtId="0" fontId="1" fillId="15" borderId="2" applyAlignment="1" pivotButton="0" quotePrefix="0" xfId="0">
      <alignment vertical="center" wrapText="1"/>
    </xf>
    <xf numFmtId="0" fontId="9" fillId="15" borderId="4" applyAlignment="1" pivotButton="0" quotePrefix="0" xfId="0">
      <alignment vertical="center" wrapText="1"/>
    </xf>
    <xf numFmtId="0" fontId="1" fillId="15" borderId="4" applyAlignment="1" pivotButton="0" quotePrefix="0" xfId="0">
      <alignment vertical="center" wrapText="1"/>
    </xf>
    <xf numFmtId="0" fontId="9" fillId="16" borderId="2" applyAlignment="1" pivotButton="0" quotePrefix="0" xfId="0">
      <alignment vertical="center" wrapText="1"/>
    </xf>
    <xf numFmtId="0" fontId="1" fillId="16" borderId="2" applyAlignment="1" pivotButton="0" quotePrefix="0" xfId="0">
      <alignment vertical="center" wrapText="1"/>
    </xf>
    <xf numFmtId="0" fontId="9" fillId="16" borderId="4" applyAlignment="1" pivotButton="0" quotePrefix="0" xfId="0">
      <alignment vertical="center" wrapText="1"/>
    </xf>
    <xf numFmtId="0" fontId="1" fillId="16" borderId="4" applyAlignment="1" pivotButton="0" quotePrefix="0" xfId="0">
      <alignment vertical="center" wrapText="1"/>
    </xf>
    <xf numFmtId="0" fontId="9" fillId="17" borderId="2" applyAlignment="1" pivotButton="0" quotePrefix="0" xfId="0">
      <alignment vertical="center" wrapText="1"/>
    </xf>
    <xf numFmtId="0" fontId="1" fillId="17" borderId="2" applyAlignment="1" pivotButton="0" quotePrefix="0" xfId="0">
      <alignment vertical="center" wrapText="1"/>
    </xf>
    <xf numFmtId="0" fontId="9" fillId="17" borderId="4" applyAlignment="1" pivotButton="0" quotePrefix="0" xfId="0">
      <alignment vertical="center" wrapText="1"/>
    </xf>
    <xf numFmtId="0" fontId="1" fillId="17" borderId="4" applyAlignment="1" pivotButton="0" quotePrefix="0" xfId="0">
      <alignment vertical="center" wrapText="1"/>
    </xf>
    <xf numFmtId="0" fontId="9" fillId="18" borderId="2" applyAlignment="1" pivotButton="0" quotePrefix="0" xfId="0">
      <alignment vertical="center" wrapText="1"/>
    </xf>
    <xf numFmtId="0" fontId="1" fillId="18" borderId="2" applyAlignment="1" pivotButton="0" quotePrefix="0" xfId="0">
      <alignment vertical="center" wrapText="1"/>
    </xf>
    <xf numFmtId="0" fontId="9" fillId="18" borderId="4" applyAlignment="1" pivotButton="0" quotePrefix="0" xfId="0">
      <alignment vertical="center" wrapText="1"/>
    </xf>
    <xf numFmtId="0" fontId="1" fillId="18" borderId="4" applyAlignment="1" pivotButton="0" quotePrefix="0" xfId="0">
      <alignment vertical="center" wrapText="1"/>
    </xf>
    <xf numFmtId="0" fontId="9" fillId="19" borderId="2" applyAlignment="1" pivotButton="0" quotePrefix="0" xfId="0">
      <alignment vertical="center" wrapText="1"/>
    </xf>
    <xf numFmtId="0" fontId="1" fillId="19" borderId="2" applyAlignment="1" pivotButton="0" quotePrefix="0" xfId="0">
      <alignment vertical="center" wrapText="1"/>
    </xf>
    <xf numFmtId="0" fontId="9" fillId="19" borderId="4" applyAlignment="1" pivotButton="0" quotePrefix="0" xfId="0">
      <alignment vertical="center" wrapText="1"/>
    </xf>
    <xf numFmtId="0" fontId="1" fillId="19" borderId="4" applyAlignment="1" pivotButton="0" quotePrefix="0" xfId="0">
      <alignment vertical="center" wrapText="1"/>
    </xf>
    <xf numFmtId="0" fontId="9" fillId="20" borderId="2" applyAlignment="1" pivotButton="0" quotePrefix="0" xfId="0">
      <alignment vertical="center" wrapText="1"/>
    </xf>
    <xf numFmtId="0" fontId="1" fillId="20" borderId="2" applyAlignment="1" pivotButton="0" quotePrefix="0" xfId="0">
      <alignment vertical="center" wrapText="1"/>
    </xf>
    <xf numFmtId="0" fontId="9" fillId="20" borderId="4" applyAlignment="1" pivotButton="0" quotePrefix="0" xfId="0">
      <alignment vertical="center" wrapText="1"/>
    </xf>
    <xf numFmtId="0" fontId="1" fillId="20" borderId="4" applyAlignment="1" pivotButton="0" quotePrefix="0" xfId="0">
      <alignment vertical="center" wrapText="1"/>
    </xf>
    <xf numFmtId="0" fontId="3" fillId="12" borderId="0" applyAlignment="1" pivotButton="0" quotePrefix="0" xfId="0">
      <alignment horizontal="center" vertical="center"/>
    </xf>
    <xf numFmtId="0" fontId="2" fillId="12" borderId="0" applyAlignment="1" pivotButton="0" quotePrefix="0" xfId="0">
      <alignment horizontal="center" vertical="center"/>
    </xf>
    <xf numFmtId="0" fontId="2" fillId="12" borderId="0" applyAlignment="1" pivotButton="0" quotePrefix="0" xfId="0">
      <alignment horizontal="center" vertical="center" wrapText="1"/>
    </xf>
    <xf numFmtId="0" fontId="3" fillId="12" borderId="3" applyAlignment="1" pivotButton="0" quotePrefix="0" xfId="0">
      <alignment horizontal="center" vertical="center"/>
    </xf>
    <xf numFmtId="0" fontId="2" fillId="12" borderId="3" applyAlignment="1" pivotButton="0" quotePrefix="0" xfId="0">
      <alignment horizontal="center" vertical="center"/>
    </xf>
    <xf numFmtId="0" fontId="2" fillId="12" borderId="3" applyAlignment="1" pivotButton="0" quotePrefix="0" xfId="0">
      <alignment horizontal="center" vertical="center" wrapText="1"/>
    </xf>
    <xf numFmtId="0" fontId="0" fillId="13" borderId="0" pivotButton="0" quotePrefix="0" xfId="0"/>
    <xf numFmtId="0" fontId="1" fillId="13" borderId="0" pivotButton="0" quotePrefix="0" xfId="0"/>
    <xf numFmtId="0" fontId="1" fillId="13" borderId="0" applyAlignment="1" pivotButton="0" quotePrefix="0" xfId="0">
      <alignment wrapText="1"/>
    </xf>
    <xf numFmtId="0" fontId="1" fillId="13" borderId="0" applyAlignment="1" pivotButton="0" quotePrefix="0" xfId="0">
      <alignment vertical="center" wrapText="1"/>
    </xf>
    <xf numFmtId="0" fontId="0" fillId="13" borderId="3" pivotButton="0" quotePrefix="0" xfId="0"/>
    <xf numFmtId="0" fontId="1" fillId="13" borderId="3" pivotButton="0" quotePrefix="0" xfId="0"/>
    <xf numFmtId="0" fontId="1" fillId="13" borderId="3" applyAlignment="1" pivotButton="0" quotePrefix="0" xfId="0">
      <alignment wrapText="1"/>
    </xf>
    <xf numFmtId="0" fontId="1" fillId="13" borderId="3" applyAlignment="1" pivotButton="0" quotePrefix="0" xfId="0">
      <alignment vertical="center" wrapText="1"/>
    </xf>
    <xf numFmtId="0" fontId="2" fillId="14" borderId="2" applyAlignment="1" pivotButton="0" quotePrefix="0" xfId="0">
      <alignment horizontal="center" vertical="center"/>
    </xf>
    <xf numFmtId="0" fontId="2" fillId="14" borderId="2" applyAlignment="1" pivotButton="0" quotePrefix="0" xfId="0">
      <alignment horizontal="center" vertical="center" wrapText="1"/>
    </xf>
    <xf numFmtId="0" fontId="2" fillId="14" borderId="4" applyAlignment="1" pivotButton="0" quotePrefix="0" xfId="0">
      <alignment horizontal="center" vertical="center"/>
    </xf>
    <xf numFmtId="0" fontId="2" fillId="14" borderId="4" applyAlignment="1" pivotButton="0" quotePrefix="0" xfId="0">
      <alignment horizontal="center" vertical="center" wrapText="1"/>
    </xf>
    <xf numFmtId="0" fontId="1" fillId="16" borderId="2" applyAlignment="1" pivotButton="0" quotePrefix="0" xfId="0">
      <alignment horizontal="left" vertical="center"/>
    </xf>
    <xf numFmtId="0" fontId="1" fillId="16" borderId="2" applyAlignment="1" pivotButton="0" quotePrefix="0" xfId="0">
      <alignment horizontal="center" vertical="center"/>
    </xf>
    <xf numFmtId="0" fontId="1" fillId="16" borderId="2" applyAlignment="1" pivotButton="0" quotePrefix="0" xfId="0">
      <alignment horizontal="left" vertical="center" wrapText="1"/>
    </xf>
    <xf numFmtId="0" fontId="1" fillId="16" borderId="2" applyAlignment="1" pivotButton="0" quotePrefix="0" xfId="0">
      <alignment horizontal="center" vertical="center" wrapText="1"/>
    </xf>
    <xf numFmtId="0" fontId="1" fillId="16" borderId="4" applyAlignment="1" pivotButton="0" quotePrefix="0" xfId="0">
      <alignment horizontal="left" vertical="center"/>
    </xf>
    <xf numFmtId="0" fontId="1" fillId="16" borderId="4" applyAlignment="1" pivotButton="0" quotePrefix="0" xfId="0">
      <alignment horizontal="center" vertical="center"/>
    </xf>
    <xf numFmtId="0" fontId="1" fillId="16" borderId="4" applyAlignment="1" pivotButton="0" quotePrefix="0" xfId="0">
      <alignment horizontal="left" vertical="center" wrapText="1"/>
    </xf>
    <xf numFmtId="0" fontId="1" fillId="16" borderId="4" applyAlignment="1" pivotButton="0" quotePrefix="0" xfId="0">
      <alignment horizontal="center" vertical="center" wrapText="1"/>
    </xf>
    <xf numFmtId="0" fontId="1" fillId="14" borderId="2" applyAlignment="1" pivotButton="0" quotePrefix="0" xfId="0">
      <alignment horizontal="left" vertical="center"/>
    </xf>
    <xf numFmtId="0" fontId="1" fillId="14" borderId="2" applyAlignment="1" pivotButton="0" quotePrefix="0" xfId="0">
      <alignment horizontal="center" vertical="center"/>
    </xf>
    <xf numFmtId="0" fontId="1" fillId="14" borderId="2" applyAlignment="1" pivotButton="0" quotePrefix="0" xfId="0">
      <alignment horizontal="left" vertical="center" wrapText="1"/>
    </xf>
    <xf numFmtId="0" fontId="1" fillId="14" borderId="4" applyAlignment="1" pivotButton="0" quotePrefix="0" xfId="0">
      <alignment horizontal="left" vertical="center"/>
    </xf>
    <xf numFmtId="0" fontId="1" fillId="14" borderId="4" applyAlignment="1" pivotButton="0" quotePrefix="0" xfId="0">
      <alignment horizontal="center" vertical="center"/>
    </xf>
    <xf numFmtId="0" fontId="1" fillId="14" borderId="4" applyAlignment="1" pivotButton="0" quotePrefix="0" xfId="0">
      <alignment horizontal="left" vertical="center" wrapText="1"/>
    </xf>
    <xf numFmtId="0" fontId="1" fillId="18" borderId="2" applyAlignment="1" pivotButton="0" quotePrefix="0" xfId="0">
      <alignment horizontal="left" vertical="center"/>
    </xf>
    <xf numFmtId="0" fontId="1" fillId="18" borderId="2" applyAlignment="1" pivotButton="0" quotePrefix="0" xfId="0">
      <alignment horizontal="center" vertical="center"/>
    </xf>
    <xf numFmtId="0" fontId="1" fillId="18" borderId="2" applyAlignment="1" pivotButton="0" quotePrefix="0" xfId="0">
      <alignment horizontal="left" vertical="center" wrapText="1"/>
    </xf>
    <xf numFmtId="0" fontId="1" fillId="18" borderId="2" applyAlignment="1" pivotButton="0" quotePrefix="0" xfId="0">
      <alignment horizontal="center" vertical="center" wrapText="1"/>
    </xf>
    <xf numFmtId="0" fontId="1" fillId="18" borderId="4" applyAlignment="1" pivotButton="0" quotePrefix="0" xfId="0">
      <alignment horizontal="left" vertical="center"/>
    </xf>
    <xf numFmtId="0" fontId="1" fillId="18" borderId="4" applyAlignment="1" pivotButton="0" quotePrefix="0" xfId="0">
      <alignment horizontal="center" vertical="center"/>
    </xf>
    <xf numFmtId="0" fontId="1" fillId="18" borderId="4" applyAlignment="1" pivotButton="0" quotePrefix="0" xfId="0">
      <alignment horizontal="left" vertical="center" wrapText="1"/>
    </xf>
    <xf numFmtId="0" fontId="1" fillId="18" borderId="4" applyAlignment="1" pivotButton="0" quotePrefix="0" xfId="0">
      <alignment horizontal="center" vertical="center" wrapText="1"/>
    </xf>
    <xf numFmtId="0" fontId="1" fillId="20" borderId="2" applyAlignment="1" pivotButton="0" quotePrefix="0" xfId="0">
      <alignment horizontal="left" vertical="center"/>
    </xf>
    <xf numFmtId="0" fontId="1" fillId="20" borderId="2" applyAlignment="1" pivotButton="0" quotePrefix="0" xfId="0">
      <alignment horizontal="center" vertical="center"/>
    </xf>
    <xf numFmtId="0" fontId="1" fillId="20" borderId="2" applyAlignment="1" pivotButton="0" quotePrefix="0" xfId="0">
      <alignment horizontal="left" vertical="center" wrapText="1"/>
    </xf>
    <xf numFmtId="0" fontId="1" fillId="20" borderId="2" applyAlignment="1" pivotButton="0" quotePrefix="0" xfId="0">
      <alignment horizontal="center" vertical="center" wrapText="1"/>
    </xf>
    <xf numFmtId="0" fontId="1" fillId="20" borderId="4" applyAlignment="1" pivotButton="0" quotePrefix="0" xfId="0">
      <alignment horizontal="left" vertical="center"/>
    </xf>
    <xf numFmtId="0" fontId="1" fillId="20" borderId="4" applyAlignment="1" pivotButton="0" quotePrefix="0" xfId="0">
      <alignment horizontal="center" vertical="center"/>
    </xf>
    <xf numFmtId="0" fontId="1" fillId="20" borderId="4" applyAlignment="1" pivotButton="0" quotePrefix="0" xfId="0">
      <alignment horizontal="left" vertical="center" wrapText="1"/>
    </xf>
    <xf numFmtId="0" fontId="1" fillId="20" borderId="4" applyAlignment="1" pivotButton="0" quotePrefix="0" xfId="0">
      <alignment horizontal="center" vertical="center" wrapText="1"/>
    </xf>
    <xf numFmtId="0" fontId="1" fillId="21" borderId="2" applyAlignment="1" pivotButton="0" quotePrefix="0" xfId="0">
      <alignment horizontal="left" vertical="center"/>
    </xf>
    <xf numFmtId="0" fontId="1" fillId="21" borderId="2" applyAlignment="1" pivotButton="0" quotePrefix="0" xfId="0">
      <alignment horizontal="center" vertical="center"/>
    </xf>
    <xf numFmtId="0" fontId="11" fillId="21" borderId="2" applyAlignment="1" pivotButton="0" quotePrefix="0" xfId="0">
      <alignment horizontal="left" vertical="center"/>
    </xf>
    <xf numFmtId="0" fontId="11" fillId="21" borderId="2" applyAlignment="1" pivotButton="0" quotePrefix="0" xfId="0">
      <alignment horizontal="center" vertical="center"/>
    </xf>
    <xf numFmtId="0" fontId="11" fillId="21" borderId="2" applyAlignment="1" pivotButton="0" quotePrefix="0" xfId="0">
      <alignment horizontal="left" vertical="center" wrapText="1"/>
    </xf>
    <xf numFmtId="0" fontId="11" fillId="21" borderId="2" applyAlignment="1" pivotButton="0" quotePrefix="0" xfId="0">
      <alignment horizontal="center" vertical="center" wrapText="1"/>
    </xf>
    <xf numFmtId="0" fontId="1" fillId="21" borderId="4" applyAlignment="1" pivotButton="0" quotePrefix="0" xfId="0">
      <alignment horizontal="left" vertical="center"/>
    </xf>
    <xf numFmtId="0" fontId="1" fillId="21" borderId="4" applyAlignment="1" pivotButton="0" quotePrefix="0" xfId="0">
      <alignment horizontal="center" vertical="center"/>
    </xf>
    <xf numFmtId="0" fontId="11" fillId="21" borderId="4" applyAlignment="1" pivotButton="0" quotePrefix="0" xfId="0">
      <alignment horizontal="left" vertical="center"/>
    </xf>
    <xf numFmtId="0" fontId="11" fillId="21" borderId="4" applyAlignment="1" pivotButton="0" quotePrefix="0" xfId="0">
      <alignment horizontal="center" vertical="center"/>
    </xf>
    <xf numFmtId="0" fontId="11" fillId="21" borderId="4" applyAlignment="1" pivotButton="0" quotePrefix="0" xfId="0">
      <alignment horizontal="left" vertical="center" wrapText="1"/>
    </xf>
    <xf numFmtId="0" fontId="11" fillId="21" borderId="4" applyAlignment="1" pivotButton="0" quotePrefix="0" xfId="0">
      <alignment horizontal="center" vertical="center" wrapText="1"/>
    </xf>
    <xf numFmtId="9" fontId="1" fillId="13" borderId="0" applyAlignment="1" pivotButton="0" quotePrefix="0" xfId="0">
      <alignment vertical="center" wrapText="1"/>
    </xf>
    <xf numFmtId="9" fontId="2" fillId="14" borderId="2" applyAlignment="1" pivotButton="0" quotePrefix="0" xfId="0">
      <alignment horizontal="center" vertical="center" wrapText="1"/>
    </xf>
    <xf numFmtId="9" fontId="1" fillId="16" borderId="2" applyAlignment="1" pivotButton="0" quotePrefix="0" xfId="0">
      <alignment horizontal="center" vertical="center" wrapText="1"/>
    </xf>
    <xf numFmtId="9" fontId="1" fillId="14" borderId="2" applyAlignment="1" pivotButton="0" quotePrefix="0" xfId="0">
      <alignment horizontal="center" vertical="center" wrapText="1"/>
    </xf>
    <xf numFmtId="9" fontId="1" fillId="18" borderId="2" applyAlignment="1" pivotButton="0" quotePrefix="0" xfId="0">
      <alignment horizontal="center" vertical="center" wrapText="1"/>
    </xf>
    <xf numFmtId="9" fontId="1" fillId="20" borderId="2" applyAlignment="1" pivotButton="0" quotePrefix="0" xfId="0">
      <alignment horizontal="center" vertical="center" wrapText="1"/>
    </xf>
    <xf numFmtId="9" fontId="11" fillId="21" borderId="2" applyAlignment="1" pivotButton="0" quotePrefix="0" xfId="0">
      <alignment horizontal="center" vertical="center" wrapText="1"/>
    </xf>
    <xf numFmtId="0" fontId="0" fillId="0" borderId="0" pivotButton="0" quotePrefix="0" xfId="0"/>
    <xf numFmtId="0" fontId="1" fillId="0" borderId="0" pivotButton="0" quotePrefix="0" xfId="0"/>
    <xf numFmtId="0" fontId="3" fillId="3" borderId="0" applyAlignment="1" pivotButton="0" quotePrefix="0" xfId="0">
      <alignment horizontal="center" vertical="center"/>
    </xf>
    <xf numFmtId="0" fontId="2" fillId="3" borderId="2" applyAlignment="1" pivotButton="0" quotePrefix="0" xfId="0">
      <alignment horizontal="center" vertical="center"/>
    </xf>
    <xf numFmtId="0" fontId="1" fillId="4" borderId="2" applyAlignment="1" pivotButton="0" quotePrefix="0" xfId="0">
      <alignment horizontal="center" vertical="center"/>
    </xf>
    <xf numFmtId="0" fontId="1" fillId="4" borderId="2" applyAlignment="1" pivotButton="0" quotePrefix="0" xfId="0">
      <alignment horizontal="left" vertical="center"/>
    </xf>
    <xf numFmtId="0" fontId="1" fillId="5" borderId="2" applyAlignment="1" pivotButton="0" quotePrefix="0" xfId="0">
      <alignment horizontal="center" vertical="center"/>
    </xf>
    <xf numFmtId="0" fontId="1" fillId="5" borderId="2" applyAlignment="1" pivotButton="0" quotePrefix="0" xfId="0">
      <alignment horizontal="left" vertical="center"/>
    </xf>
    <xf numFmtId="0" fontId="1" fillId="7" borderId="2" applyAlignment="1" pivotButton="0" quotePrefix="0" xfId="0">
      <alignment horizontal="center" vertical="center"/>
    </xf>
    <xf numFmtId="0" fontId="1" fillId="7" borderId="2" applyAlignment="1" pivotButton="0" quotePrefix="0" xfId="0">
      <alignment horizontal="left" vertical="center"/>
    </xf>
    <xf numFmtId="0" fontId="1" fillId="9" borderId="2" applyAlignment="1" pivotButton="0" quotePrefix="0" xfId="0">
      <alignment horizontal="center" vertical="center"/>
    </xf>
    <xf numFmtId="0" fontId="1" fillId="9" borderId="2" applyAlignment="1" pivotButton="0" quotePrefix="0" xfId="0">
      <alignment horizontal="left" vertical="center"/>
    </xf>
    <xf numFmtId="0" fontId="4" fillId="3" borderId="2" applyAlignment="1" pivotButton="0" quotePrefix="0" xfId="0">
      <alignment horizontal="center" vertical="center" wrapText="1"/>
    </xf>
    <xf numFmtId="0" fontId="5" fillId="0" borderId="0" pivotButton="0" quotePrefix="0" xfId="0"/>
    <xf numFmtId="0" fontId="5" fillId="4" borderId="2" applyAlignment="1" pivotButton="0" quotePrefix="0" xfId="0">
      <alignment vertical="center" wrapText="1"/>
    </xf>
    <xf numFmtId="0" fontId="6" fillId="4" borderId="2" applyAlignment="1" pivotButton="0" quotePrefix="0" xfId="0">
      <alignment vertical="center" wrapText="1"/>
    </xf>
    <xf numFmtId="0" fontId="5" fillId="5" borderId="2" applyAlignment="1" pivotButton="0" quotePrefix="0" xfId="0">
      <alignment vertical="center" wrapText="1"/>
    </xf>
    <xf numFmtId="0" fontId="6" fillId="5" borderId="2" applyAlignment="1" pivotButton="0" quotePrefix="0" xfId="0">
      <alignment vertical="center" wrapText="1"/>
    </xf>
    <xf numFmtId="0" fontId="7" fillId="4" borderId="2" applyAlignment="1" pivotButton="0" quotePrefix="0" xfId="0">
      <alignment vertical="center" wrapText="1"/>
    </xf>
    <xf numFmtId="0" fontId="6" fillId="0" borderId="0" pivotButton="0" quotePrefix="0" xfId="0"/>
    <xf numFmtId="0" fontId="5" fillId="0" borderId="0" applyAlignment="1" pivotButton="0" quotePrefix="0" xfId="0">
      <alignment wrapText="1"/>
    </xf>
    <xf numFmtId="0" fontId="5" fillId="2" borderId="2" applyAlignment="1" pivotButton="0" quotePrefix="0" xfId="0">
      <alignment vertical="center" wrapText="1"/>
    </xf>
    <xf numFmtId="0" fontId="5" fillId="0" borderId="0" applyAlignment="1" pivotButton="0" quotePrefix="0" xfId="0">
      <alignment horizontal="center"/>
    </xf>
    <xf numFmtId="0" fontId="8" fillId="3" borderId="2" applyAlignment="1" pivotButton="0" quotePrefix="0" xfId="0">
      <alignment horizontal="center" vertical="center" wrapText="1"/>
    </xf>
    <xf numFmtId="0" fontId="9" fillId="4" borderId="2" applyAlignment="1" pivotButton="0" quotePrefix="0" xfId="0">
      <alignment vertical="center" wrapText="1"/>
    </xf>
    <xf numFmtId="0" fontId="9" fillId="5" borderId="2" applyAlignment="1" pivotButton="0" quotePrefix="0" xfId="0">
      <alignment vertical="center" wrapText="1"/>
    </xf>
    <xf numFmtId="0" fontId="9" fillId="6" borderId="2" applyAlignment="1" pivotButton="0" quotePrefix="0" xfId="0">
      <alignment vertical="center" wrapText="1"/>
    </xf>
    <xf numFmtId="0" fontId="9" fillId="7" borderId="2" applyAlignment="1" pivotButton="0" quotePrefix="0" xfId="0">
      <alignment vertical="center" wrapText="1"/>
    </xf>
    <xf numFmtId="0" fontId="9" fillId="2" borderId="2" applyAlignment="1" pivotButton="0" quotePrefix="0" xfId="0">
      <alignment vertical="center" wrapText="1"/>
    </xf>
    <xf numFmtId="0" fontId="9" fillId="9" borderId="2" applyAlignment="1" pivotButton="0" quotePrefix="0" xfId="0">
      <alignment vertical="center" wrapText="1"/>
    </xf>
    <xf numFmtId="0" fontId="9" fillId="10" borderId="2" applyAlignment="1" pivotButton="0" quotePrefix="0" xfId="0">
      <alignment vertical="center" wrapText="1"/>
    </xf>
    <xf numFmtId="0" fontId="9" fillId="0" borderId="0" pivotButton="0" quotePrefix="0" xfId="0"/>
    <xf numFmtId="0" fontId="1" fillId="4" borderId="2" applyAlignment="1" pivotButton="0" quotePrefix="0" xfId="0">
      <alignment vertical="center" wrapText="1"/>
    </xf>
    <xf numFmtId="0" fontId="1" fillId="5" borderId="2" applyAlignment="1" pivotButton="0" quotePrefix="0" xfId="0">
      <alignment vertical="center" wrapText="1"/>
    </xf>
    <xf numFmtId="0" fontId="1" fillId="6" borderId="2" applyAlignment="1" pivotButton="0" quotePrefix="0" xfId="0">
      <alignment vertical="center" wrapText="1"/>
    </xf>
    <xf numFmtId="0" fontId="1" fillId="7" borderId="2" applyAlignment="1" pivotButton="0" quotePrefix="0" xfId="0">
      <alignment vertical="center" wrapText="1"/>
    </xf>
    <xf numFmtId="0" fontId="1" fillId="2" borderId="2" applyAlignment="1" pivotButton="0" quotePrefix="0" xfId="0">
      <alignment vertical="center" wrapText="1"/>
    </xf>
    <xf numFmtId="0" fontId="1" fillId="9" borderId="2" applyAlignment="1" pivotButton="0" quotePrefix="0" xfId="0">
      <alignment vertical="center" wrapText="1"/>
    </xf>
    <xf numFmtId="0" fontId="1" fillId="10" borderId="2" applyAlignment="1" pivotButton="0" quotePrefix="0" xfId="0">
      <alignment vertical="center" wrapText="1"/>
    </xf>
    <xf numFmtId="0" fontId="11" fillId="11" borderId="2" applyAlignment="1" pivotButton="0" quotePrefix="0" xfId="0">
      <alignment horizontal="left" vertical="center"/>
    </xf>
    <xf numFmtId="0" fontId="11" fillId="11" borderId="2" applyAlignment="1" pivotButton="0" quotePrefix="0" xfId="0">
      <alignment horizontal="center" vertical="center"/>
    </xf>
    <xf numFmtId="0" fontId="7" fillId="5" borderId="2" applyAlignment="1" pivotButton="0" quotePrefix="0" xfId="0">
      <alignment vertical="center" wrapText="1"/>
    </xf>
    <xf numFmtId="0" fontId="12" fillId="3" borderId="2" applyAlignment="1" pivotButton="0" quotePrefix="0" xfId="0">
      <alignment horizontal="center" vertical="center" wrapText="1"/>
    </xf>
    <xf numFmtId="0" fontId="13" fillId="4" borderId="2" applyAlignment="1" pivotButton="0" quotePrefix="0" xfId="0">
      <alignment vertical="center" wrapText="1"/>
    </xf>
    <xf numFmtId="0" fontId="13" fillId="5" borderId="2" applyAlignment="1" pivotButton="0" quotePrefix="0" xfId="0">
      <alignment vertical="center" wrapText="1"/>
    </xf>
    <xf numFmtId="0" fontId="14" fillId="4" borderId="2" applyAlignment="1" pivotButton="0" quotePrefix="0" xfId="0">
      <alignment vertical="center" wrapText="1"/>
    </xf>
    <xf numFmtId="0" fontId="13" fillId="2" borderId="2" applyAlignment="1" pivotButton="0" quotePrefix="0" xfId="0">
      <alignment vertical="center" wrapText="1"/>
    </xf>
    <xf numFmtId="0" fontId="13" fillId="0" borderId="0" pivotButton="0" quotePrefix="0" xfId="0"/>
    <xf numFmtId="0" fontId="5" fillId="4" borderId="2" applyAlignment="1" pivotButton="0" quotePrefix="0" xfId="0">
      <alignment horizontal="center" vertical="center" wrapText="1"/>
    </xf>
    <xf numFmtId="0" fontId="5" fillId="5" borderId="2" applyAlignment="1" pivotButton="0" quotePrefix="0" xfId="0">
      <alignment horizontal="center" vertical="center" wrapText="1"/>
    </xf>
    <xf numFmtId="0" fontId="7" fillId="4" borderId="2" applyAlignment="1" pivotButton="0" quotePrefix="0" xfId="0">
      <alignment horizontal="center" vertical="center" wrapText="1"/>
    </xf>
    <xf numFmtId="0" fontId="5" fillId="2" borderId="2" applyAlignment="1" pivotButton="0" quotePrefix="0" xfId="0">
      <alignment horizontal="center" vertical="center" wrapText="1"/>
    </xf>
    <xf numFmtId="0" fontId="2" fillId="3" borderId="2" applyAlignment="1" pivotButton="0" quotePrefix="0" xfId="0">
      <alignment horizontal="center" vertical="center" wrapText="1"/>
    </xf>
    <xf numFmtId="0" fontId="1" fillId="4" borderId="2" applyAlignment="1" pivotButton="0" quotePrefix="0" xfId="0">
      <alignment horizontal="center" vertical="center" wrapText="1"/>
    </xf>
    <xf numFmtId="0" fontId="11" fillId="4" borderId="2" applyAlignment="1" pivotButton="0" quotePrefix="0" xfId="0">
      <alignment vertical="center" wrapText="1"/>
    </xf>
    <xf numFmtId="0" fontId="1" fillId="5" borderId="2" applyAlignment="1" pivotButton="0" quotePrefix="0" xfId="0">
      <alignment horizontal="center" vertical="center" wrapText="1"/>
    </xf>
    <xf numFmtId="0" fontId="11" fillId="5" borderId="2" applyAlignment="1" pivotButton="0" quotePrefix="0" xfId="0">
      <alignment vertical="center" wrapText="1"/>
    </xf>
    <xf numFmtId="0" fontId="15" fillId="4" borderId="2" applyAlignment="1" pivotButton="0" quotePrefix="0" xfId="0">
      <alignment vertical="center" wrapText="1"/>
    </xf>
    <xf numFmtId="0" fontId="15" fillId="5" borderId="2" applyAlignment="1" pivotButton="0" quotePrefix="0" xfId="0">
      <alignment vertical="center" wrapText="1"/>
    </xf>
    <xf numFmtId="0" fontId="15" fillId="4" borderId="2" applyAlignment="1" pivotButton="0" quotePrefix="0" xfId="0">
      <alignment horizontal="center" vertical="center" wrapText="1"/>
    </xf>
    <xf numFmtId="0" fontId="7" fillId="5" borderId="2" applyAlignment="1" pivotButton="0" quotePrefix="0" xfId="0">
      <alignment horizontal="center" vertical="center" wrapText="1"/>
    </xf>
    <xf numFmtId="0" fontId="14" fillId="5" borderId="2" applyAlignment="1" pivotButton="0" quotePrefix="0" xfId="0">
      <alignment vertical="center" wrapText="1"/>
    </xf>
    <xf numFmtId="0" fontId="15" fillId="5" borderId="2" applyAlignment="1" pivotButton="0" quotePrefix="0" xfId="0">
      <alignment horizontal="center" vertical="center" wrapText="1"/>
    </xf>
    <xf numFmtId="0" fontId="2" fillId="3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 wrapText="1"/>
    </xf>
    <xf numFmtId="0" fontId="0" fillId="4" borderId="0" pivotButton="0" quotePrefix="0" xfId="0"/>
    <xf numFmtId="0" fontId="1" fillId="4" borderId="0" pivotButton="0" quotePrefix="0" xfId="0"/>
    <xf numFmtId="0" fontId="1" fillId="4" borderId="0" applyAlignment="1" pivotButton="0" quotePrefix="0" xfId="0">
      <alignment wrapText="1"/>
    </xf>
    <xf numFmtId="0" fontId="1" fillId="4" borderId="0" applyAlignment="1" pivotButton="0" quotePrefix="0" xfId="0">
      <alignment vertical="center" wrapText="1"/>
    </xf>
    <xf numFmtId="0" fontId="2" fillId="5" borderId="2" applyAlignment="1" pivotButton="0" quotePrefix="0" xfId="0">
      <alignment horizontal="center" vertical="center"/>
    </xf>
    <xf numFmtId="0" fontId="2" fillId="5" borderId="2" applyAlignment="1" pivotButton="0" quotePrefix="0" xfId="0">
      <alignment horizontal="center" vertical="center" wrapText="1"/>
    </xf>
    <xf numFmtId="0" fontId="1" fillId="7" borderId="2" applyAlignment="1" pivotButton="0" quotePrefix="0" xfId="0">
      <alignment horizontal="left" vertical="center" wrapText="1"/>
    </xf>
    <xf numFmtId="0" fontId="1" fillId="7" borderId="2" applyAlignment="1" pivotButton="0" quotePrefix="0" xfId="0">
      <alignment horizontal="center" vertical="center" wrapText="1"/>
    </xf>
    <xf numFmtId="0" fontId="1" fillId="5" borderId="2" applyAlignment="1" pivotButton="0" quotePrefix="0" xfId="0">
      <alignment horizontal="left" vertical="center" wrapText="1"/>
    </xf>
    <xf numFmtId="0" fontId="1" fillId="9" borderId="2" applyAlignment="1" pivotButton="0" quotePrefix="0" xfId="0">
      <alignment horizontal="left" vertical="center" wrapText="1"/>
    </xf>
    <xf numFmtId="0" fontId="1" fillId="9" borderId="2" applyAlignment="1" pivotButton="0" quotePrefix="0" xfId="0">
      <alignment horizontal="center" vertical="center" wrapText="1"/>
    </xf>
    <xf numFmtId="0" fontId="1" fillId="11" borderId="2" applyAlignment="1" pivotButton="0" quotePrefix="0" xfId="0">
      <alignment horizontal="left" vertical="center"/>
    </xf>
    <xf numFmtId="0" fontId="1" fillId="11" borderId="2" applyAlignment="1" pivotButton="0" quotePrefix="0" xfId="0">
      <alignment horizontal="center" vertical="center"/>
    </xf>
    <xf numFmtId="0" fontId="11" fillId="11" borderId="2" applyAlignment="1" pivotButton="0" quotePrefix="0" xfId="0">
      <alignment horizontal="left" vertical="center" wrapText="1"/>
    </xf>
    <xf numFmtId="0" fontId="11" fillId="11" borderId="2" applyAlignment="1" pivotButton="0" quotePrefix="0" xfId="0">
      <alignment horizontal="center" vertical="center" wrapText="1"/>
    </xf>
    <xf numFmtId="9" fontId="1" fillId="4" borderId="0" applyAlignment="1" pivotButton="0" quotePrefix="0" xfId="0">
      <alignment vertical="center" wrapText="1"/>
    </xf>
    <xf numFmtId="9" fontId="2" fillId="5" borderId="2" applyAlignment="1" pivotButton="0" quotePrefix="0" xfId="0">
      <alignment horizontal="center" vertical="center" wrapText="1"/>
    </xf>
    <xf numFmtId="9" fontId="1" fillId="7" borderId="2" applyAlignment="1" pivotButton="0" quotePrefix="0" xfId="0">
      <alignment horizontal="center" vertical="center" wrapText="1"/>
    </xf>
    <xf numFmtId="9" fontId="1" fillId="5" borderId="2" applyAlignment="1" pivotButton="0" quotePrefix="0" xfId="0">
      <alignment horizontal="center" vertical="center" wrapText="1"/>
    </xf>
    <xf numFmtId="9" fontId="1" fillId="9" borderId="2" applyAlignment="1" pivotButton="0" quotePrefix="0" xfId="0">
      <alignment horizontal="center" vertical="center" wrapText="1"/>
    </xf>
    <xf numFmtId="9" fontId="11" fillId="11" borderId="2" applyAlignment="1" pivotButton="0" quotePrefix="0" xfId="0">
      <alignment horizontal="center" vertical="center" wrapText="1"/>
    </xf>
    <xf numFmtId="0" fontId="0" fillId="22" borderId="0" pivotButton="0" quotePrefix="0" xfId="0"/>
    <xf numFmtId="0" fontId="16" fillId="22" borderId="0" pivotButton="0" quotePrefix="0" xfId="0"/>
    <xf numFmtId="0" fontId="16" fillId="22" borderId="0" applyAlignment="1" pivotButton="0" quotePrefix="0" xfId="0">
      <alignment horizontal="center"/>
    </xf>
    <xf numFmtId="0" fontId="0" fillId="23" borderId="0" pivotButton="0" quotePrefix="0" xfId="0"/>
    <xf numFmtId="0" fontId="17" fillId="23" borderId="0" pivotButton="0" quotePrefix="0" xfId="0"/>
    <xf numFmtId="0" fontId="0" fillId="24" borderId="0" pivotButton="0" quotePrefix="0" xfId="0"/>
    <xf numFmtId="0" fontId="17" fillId="24" borderId="0" pivotButton="0" quotePrefix="0" xfId="0"/>
    <xf numFmtId="0" fontId="17" fillId="24" borderId="0" applyAlignment="1" pivotButton="0" quotePrefix="0" xfId="0">
      <alignment horizontal="center"/>
    </xf>
    <xf numFmtId="0" fontId="18" fillId="0" borderId="0" pivotButton="0" quotePrefix="0" xfId="0"/>
    <xf numFmtId="0" fontId="18" fillId="0" borderId="0" applyAlignment="1" pivotButton="0" quotePrefix="0" xfId="0">
      <alignment wrapText="1"/>
    </xf>
    <xf numFmtId="0" fontId="19" fillId="22" borderId="0" pivotButton="0" quotePrefix="0" xfId="0"/>
    <xf numFmtId="0" fontId="19" fillId="22" borderId="0" applyAlignment="1" pivotButton="0" quotePrefix="0" xfId="0">
      <alignment horizontal="center"/>
    </xf>
    <xf numFmtId="0" fontId="2" fillId="22" borderId="2" applyAlignment="1" pivotButton="0" quotePrefix="0" xfId="0">
      <alignment horizontal="center" vertical="center" wrapText="1"/>
    </xf>
    <xf numFmtId="0" fontId="19" fillId="22" borderId="0" applyAlignment="1" pivotButton="0" quotePrefix="0" xfId="0">
      <alignment wrapText="1"/>
    </xf>
    <xf numFmtId="0" fontId="19" fillId="22" borderId="0" applyAlignment="1" pivotButton="0" quotePrefix="0" xfId="0">
      <alignment horizontal="center" wrapText="1"/>
    </xf>
    <xf numFmtId="0" fontId="19" fillId="25" borderId="0" applyAlignment="1" pivotButton="0" quotePrefix="0" xfId="0">
      <alignment horizontal="center" wrapText="1"/>
    </xf>
    <xf numFmtId="0" fontId="0" fillId="25" borderId="0" pivotButton="0" quotePrefix="0" xfId="0"/>
    <xf numFmtId="0" fontId="0" fillId="25" borderId="0" applyAlignment="1" pivotButton="0" quotePrefix="0" xfId="0">
      <alignment wrapText="1"/>
    </xf>
    <xf numFmtId="0" fontId="19" fillId="26" borderId="0" applyAlignment="1" pivotButton="0" quotePrefix="0" xfId="0">
      <alignment horizontal="center" wrapText="1"/>
    </xf>
    <xf numFmtId="0" fontId="0" fillId="0" borderId="0" applyAlignment="1" pivotButton="0" quotePrefix="0" xfId="0">
      <alignment wrapText="1"/>
    </xf>
    <xf numFmtId="0" fontId="17" fillId="23" borderId="0" applyAlignment="1" pivotButton="0" quotePrefix="0" xfId="0">
      <alignment horizontal="center"/>
    </xf>
    <xf numFmtId="0" fontId="19" fillId="22" borderId="0" applyAlignment="1" pivotButton="0" quotePrefix="0" xfId="0">
      <alignment horizontal="center" vertical="center"/>
    </xf>
    <xf numFmtId="0" fontId="20" fillId="0" borderId="0" pivotButton="0" quotePrefix="0" xfId="0"/>
    <xf numFmtId="0" fontId="20" fillId="0" borderId="0" applyAlignment="1" pivotButton="0" quotePrefix="0" xfId="0">
      <alignment wrapText="1"/>
    </xf>
    <xf numFmtId="0" fontId="20" fillId="0" borderId="0" applyAlignment="1" pivotButton="0" quotePrefix="0" xfId="0">
      <alignment horizontal="center" wrapText="1"/>
    </xf>
    <xf numFmtId="0" fontId="20" fillId="0" borderId="0" applyAlignment="1" pivotButton="0" quotePrefix="0" xfId="0">
      <alignment horizontal="center" vertical="center" wrapText="1"/>
    </xf>
    <xf numFmtId="164" fontId="19" fillId="22" borderId="0" applyAlignment="1" pivotButton="0" quotePrefix="0" xfId="0">
      <alignment horizontal="center"/>
    </xf>
    <xf numFmtId="0" fontId="16" fillId="22" borderId="0" applyAlignment="1" pivotButton="0" quotePrefix="0" xfId="0">
      <alignment horizontal="center" wrapText="1"/>
    </xf>
    <xf numFmtId="0" fontId="17" fillId="23" borderId="0" applyAlignment="1" pivotButton="0" quotePrefix="0" xfId="0">
      <alignment wrapText="1"/>
    </xf>
    <xf numFmtId="0" fontId="19" fillId="22" borderId="3" applyAlignment="1" pivotButton="0" quotePrefix="0" xfId="0">
      <alignment horizontal="center"/>
    </xf>
    <xf numFmtId="164" fontId="19" fillId="22" borderId="0" applyAlignment="1" pivotButton="0" quotePrefix="0" xfId="0">
      <alignment horizontal="center"/>
    </xf>
    <xf numFmtId="0" fontId="16" fillId="22" borderId="3" applyAlignment="1" pivotButton="0" quotePrefix="0" xfId="0">
      <alignment horizontal="center"/>
    </xf>
  </cellXfs>
  <cellStyles count="1">
    <cellStyle name="Normal" xfId="0"/>
  </cellStyles>
  <dxfs count="4">
    <dxf>
      <fill>
        <patternFill patternType="solid">
          <bgColor rgb="00F4CCCC"/>
        </patternFill>
      </fill>
    </dxf>
    <dxf>
      <fill>
        <patternFill patternType="solid">
          <bgColor rgb="00D9EAD3"/>
        </patternFill>
      </fill>
    </dxf>
    <dxf>
      <fill>
        <patternFill patternType="solid">
          <bgColor rgb="00FFF2CC"/>
        </patternFill>
      </fill>
    </dxf>
    <dxf>
      <font>
        <b val="1"/>
      </font>
      <fill>
        <patternFill patternType="solid">
          <bgColor rgb="00F4CCCC"/>
        </patternFill>
      </fill>
    </dxf>
  </dxf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ables/table1.xml><?xml version="1.0" encoding="utf-8"?>
<table xmlns="http://schemas.openxmlformats.org/spreadsheetml/2006/main" id="1" name="MaestroTbl" displayName="MaestroTbl" ref="A1:Q434" headerRowCount="1">
  <tableColumns count="17">
    <tableColumn id="1" name="NRO."/>
    <tableColumn id="2" name="PRECEDENCIA"/>
    <tableColumn id="3" name="CRITERIO DE ORDEN"/>
    <tableColumn id="4" name="FUENTE"/>
    <tableColumn id="5" name="TRATAMIENTO"/>
    <tableColumn id="6" name="TRIBUNA"/>
    <tableColumn id="7" name="NOMBRE COMPLETO"/>
    <tableColumn id="8" name="NOMBRE"/>
    <tableColumn id="9" name="APELLIDO P"/>
    <tableColumn id="10" name="APELLIDO M"/>
    <tableColumn id="11" name="ASISTENCIA"/>
    <tableColumn id="12" name="CARGO"/>
    <tableColumn id="13" name="OBSERVACIONES"/>
    <tableColumn id="14" name="PRECEDENCIA NUM"/>
    <tableColumn id="15" name="DISTRIBUIR"/>
    <tableColumn id="16" name="ORDEN ASIGNACION"/>
    <tableColumn id="17" name="UBICACION"/>
  </tableColumns>
  <tableStyleInfo name="TableStyleMedium2" showRowStripes="1"/>
</table>
</file>

<file path=xl/tables/table2.xml><?xml version="1.0" encoding="utf-8"?>
<table xmlns="http://schemas.openxmlformats.org/spreadsheetml/2006/main" id="2" name="MapaAsientosTbl" displayName="MapaAsientosTbl" ref="A1:E144" headerRowCount="1">
  <tableColumns count="5">
    <tableColumn id="1" name="ORDEN"/>
    <tableColumn id="2" name="FILA"/>
    <tableColumn id="3" name="SILLA"/>
    <tableColumn id="4" name="UBICACION"/>
    <tableColumn id="5" name="ESTADO"/>
  </tableColumns>
  <tableStyleInfo name="TableStyleMedium2" showRowStripes="1"/>
</table>
</file>

<file path=xl/tables/table3.xml><?xml version="1.0" encoding="utf-8"?>
<table xmlns="http://schemas.openxmlformats.org/spreadsheetml/2006/main" id="3" name="AsignacionTbl" displayName="AsignacionTbl" ref="A1:M144" headerRowCount="1">
  <tableColumns count="13">
    <tableColumn id="1" name="ORDEN"/>
    <tableColumn id="2" name="FILA"/>
    <tableColumn id="3" name="SILLA"/>
    <tableColumn id="4" name="UBICACION"/>
    <tableColumn id="5" name="NRO."/>
    <tableColumn id="6" name="PRECEDENCIA"/>
    <tableColumn id="7" name="FUENTE"/>
    <tableColumn id="8" name="TRATAMIENTO"/>
    <tableColumn id="9" name="TRIBUNA"/>
    <tableColumn id="10" name="NOMBRE COMPLETO"/>
    <tableColumn id="11" name="CARGO"/>
    <tableColumn id="12" name="ASISTENCIA"/>
    <tableColumn id="13" name="OBSERVACIONES"/>
  </tableColumns>
  <tableStyleInfo name="TableStyleMedium2" showRowStripes="1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4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_rels/sheet5.xml.rels><Relationships xmlns="http://schemas.openxmlformats.org/package/2006/relationships"><Relationship Type="http://schemas.openxmlformats.org/officeDocument/2006/relationships/table" Target="/xl/tables/table3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35"/>
  <sheetViews>
    <sheetView workbookViewId="0">
      <selection activeCell="A1" sqref="A1"/>
    </sheetView>
  </sheetViews>
  <sheetFormatPr baseColWidth="10" defaultColWidth="9" defaultRowHeight="17.10000038146973"/>
  <cols>
    <col width="8" customWidth="1" style="282" min="1" max="1"/>
    <col width="12" customWidth="1" style="291" min="2" max="2"/>
    <col width="32" customWidth="1" style="291" min="3" max="3"/>
    <col width="18" customWidth="1" style="282" min="4" max="4"/>
    <col width="18" customWidth="1" style="273" min="5" max="5"/>
    <col width="16" customWidth="1" style="273" min="6" max="6"/>
    <col width="30" customWidth="1" style="291" min="7" max="7"/>
    <col width="18" customWidth="1" style="273" min="8" max="8"/>
    <col width="18" customWidth="1" style="273" min="9" max="9"/>
    <col width="18" customWidth="1" style="273" min="10" max="10"/>
    <col width="14" customWidth="1" style="273" min="11" max="11"/>
    <col width="38" customWidth="1" style="307" min="12" max="12"/>
    <col width="25" customWidth="1" style="291" min="13" max="13"/>
    <col width="16" customWidth="1" style="273" min="14" max="14"/>
    <col width="12" customWidth="1" style="260" min="15" max="15"/>
    <col width="18" customWidth="1" style="260" min="16" max="16"/>
    <col width="16" customWidth="1" style="260" min="17" max="17"/>
  </cols>
  <sheetData>
    <row r="1" ht="24" customHeight="1" s="260">
      <c r="A1" s="358" t="inlineStr">
        <is>
          <t>NRO.</t>
        </is>
      </c>
      <c r="B1" s="358" t="inlineStr">
        <is>
          <t>PRECEDENCIA</t>
        </is>
      </c>
      <c r="C1" s="358" t="inlineStr">
        <is>
          <t>CRITERIO DE ORDEN</t>
        </is>
      </c>
      <c r="D1" s="358" t="inlineStr">
        <is>
          <t>FUENTE</t>
        </is>
      </c>
      <c r="E1" s="358" t="inlineStr">
        <is>
          <t>TRATAMIENTO</t>
        </is>
      </c>
      <c r="F1" s="358" t="inlineStr">
        <is>
          <t>TRIBUNA</t>
        </is>
      </c>
      <c r="G1" s="358" t="inlineStr">
        <is>
          <t>NOMBRE COMPLETO</t>
        </is>
      </c>
      <c r="H1" s="358" t="inlineStr">
        <is>
          <t>NOMBRE</t>
        </is>
      </c>
      <c r="I1" s="358" t="inlineStr">
        <is>
          <t>APELLIDO P</t>
        </is>
      </c>
      <c r="J1" s="358" t="inlineStr">
        <is>
          <t>APELLIDO M</t>
        </is>
      </c>
      <c r="K1" s="358" t="inlineStr">
        <is>
          <t>ASISTENCIA</t>
        </is>
      </c>
      <c r="L1" s="358" t="inlineStr">
        <is>
          <t>CARGO</t>
        </is>
      </c>
      <c r="M1" s="358" t="inlineStr">
        <is>
          <t>OBSERVACIONES</t>
        </is>
      </c>
      <c r="N1" s="361" t="inlineStr">
        <is>
          <t>PRECEDENCIA NUM</t>
        </is>
      </c>
      <c r="O1" s="361" t="inlineStr">
        <is>
          <t>DISTRIBUIR</t>
        </is>
      </c>
      <c r="P1" s="361" t="inlineStr">
        <is>
          <t>ORDEN ASIGNACION</t>
        </is>
      </c>
      <c r="Q1" s="361" t="inlineStr">
        <is>
          <t>UBICACION</t>
        </is>
      </c>
    </row>
    <row r="2" ht="17.10000038146973" customHeight="1" s="260">
      <c r="A2" s="313">
        <f>ROW()-1</f>
        <v/>
      </c>
      <c r="B2" s="292" t="n">
        <v>1</v>
      </c>
      <c r="C2" s="292" t="inlineStr">
        <is>
          <t>Presidente de la República, precedencia nacional</t>
        </is>
      </c>
      <c r="D2" s="313" t="inlineStr">
        <is>
          <t>OPA</t>
        </is>
      </c>
      <c r="E2" s="292" t="inlineStr">
        <is>
          <t>Su Excelencia</t>
        </is>
      </c>
      <c r="F2" s="292" t="inlineStr">
        <is>
          <t>VIP</t>
        </is>
      </c>
      <c r="G2" s="292" t="inlineStr">
        <is>
          <t>Kast Rist, José Antonio</t>
        </is>
      </c>
      <c r="H2" s="292" t="inlineStr">
        <is>
          <t>José Antonio</t>
        </is>
      </c>
      <c r="I2" s="314" t="inlineStr">
        <is>
          <t>Kast</t>
        </is>
      </c>
      <c r="J2" s="292" t="inlineStr">
        <is>
          <t>Rist</t>
        </is>
      </c>
      <c r="K2" s="292" t="inlineStr">
        <is>
          <t>Pendiente</t>
        </is>
      </c>
      <c r="L2" s="292" t="inlineStr">
        <is>
          <t>Presidente de la República</t>
        </is>
      </c>
      <c r="M2" s="292" t="n"/>
      <c r="N2" s="363">
        <f>IFERROR(VALUE(B2),9999)</f>
        <v/>
      </c>
      <c r="O2" s="363">
        <f>IF(AND(G2&lt;&gt;"",K2&lt;&gt;"NO",OR(PARAMETROS!$B$2="TODAS",F2=PARAMETROS!$B$2),OR(PARAMETROS!$B$3="SI y Pendiente",K2="SI")),"SI","NO")</f>
        <v/>
      </c>
      <c r="P2" s="363">
        <f>IF(O2="SI",COUNTIFS($O:$O,"SI",$N:$N,"&lt;"&amp;N2)+COUNTIFS($O:$O,"SI",$N:$N,N2,$A:$A,"&lt;="&amp;A2),"")</f>
        <v/>
      </c>
      <c r="Q2" s="363">
        <f>IF(O2="SI",IFERROR(INDEX('MAPA ASIENTOS'!$D:$D,MATCH(P2,'MAPA ASIENTOS'!$A:$A,0)),"SIN ASIGNAR"),"")</f>
        <v/>
      </c>
    </row>
    <row r="3" ht="17.10000038146973" customFormat="1" customHeight="1" s="17">
      <c r="A3" s="315">
        <f>ROW()-1</f>
        <v/>
      </c>
      <c r="B3" s="293" t="n">
        <v>1.1</v>
      </c>
      <c r="C3" s="293" t="inlineStr">
        <is>
          <t>Acompañante anclada inmediatamente posterior al Presidente</t>
        </is>
      </c>
      <c r="D3" s="315" t="inlineStr">
        <is>
          <t>OPA</t>
        </is>
      </c>
      <c r="E3" s="293" t="inlineStr">
        <is>
          <t>Primera Dama</t>
        </is>
      </c>
      <c r="F3" s="293" t="inlineStr">
        <is>
          <t>VIP</t>
        </is>
      </c>
      <c r="G3" s="293" t="inlineStr">
        <is>
          <t>Adriasola Barroihet, María Pía</t>
        </is>
      </c>
      <c r="H3" s="293" t="inlineStr">
        <is>
          <t>María Pía</t>
        </is>
      </c>
      <c r="I3" s="293" t="inlineStr">
        <is>
          <t>Adriasola</t>
        </is>
      </c>
      <c r="J3" s="293" t="inlineStr">
        <is>
          <t>Barroihet</t>
        </is>
      </c>
      <c r="K3" s="293" t="inlineStr">
        <is>
          <t>Pendiente</t>
        </is>
      </c>
      <c r="L3" s="293" t="inlineStr">
        <is>
          <t>Esposa del Presidente de la República</t>
        </is>
      </c>
      <c r="M3" s="293" t="n"/>
      <c r="N3" s="363">
        <f>IFERROR(VALUE(B3),9999)</f>
        <v/>
      </c>
      <c r="O3" s="363">
        <f>IF(AND(G3&lt;&gt;"",K3&lt;&gt;"NO",OR(PARAMETROS!$B$2="TODAS",F3=PARAMETROS!$B$2),OR(PARAMETROS!$B$3="SI y Pendiente",K3="SI")),"SI","NO")</f>
        <v/>
      </c>
      <c r="P3" s="363">
        <f>IF(O3="SI",COUNTIFS($O:$O,"SI",$N:$N,"&lt;"&amp;N3)+COUNTIFS($O:$O,"SI",$N:$N,N3,$A:$A,"&lt;="&amp;A3),"")</f>
        <v/>
      </c>
      <c r="Q3" s="363">
        <f>IF(O3="SI",IFERROR(INDEX('MAPA ASIENTOS'!$D:$D,MATCH(P3,'MAPA ASIENTOS'!$A:$A,0)),"SIN ASIGNAR"),"")</f>
        <v/>
      </c>
    </row>
    <row r="4" ht="17.10000038146973" customFormat="1" customHeight="1" s="17">
      <c r="A4" s="313">
        <f>ROW()-1</f>
        <v/>
      </c>
      <c r="B4" s="292" t="n">
        <v>1.1</v>
      </c>
      <c r="C4" s="292" t="inlineStr">
        <is>
          <t>Precedencia nacional / agrupación por cargo</t>
        </is>
      </c>
      <c r="D4" s="313" t="inlineStr">
        <is>
          <t>OPA</t>
        </is>
      </c>
      <c r="E4" s="292" t="n"/>
      <c r="F4" s="292" t="inlineStr">
        <is>
          <t>VIP</t>
        </is>
      </c>
      <c r="G4" s="292" t="inlineStr">
        <is>
          <t>Morel Montes, María Cecilia</t>
        </is>
      </c>
      <c r="H4" s="292" t="inlineStr">
        <is>
          <t>María Cecilia</t>
        </is>
      </c>
      <c r="I4" s="292" t="inlineStr">
        <is>
          <t>Morel</t>
        </is>
      </c>
      <c r="J4" s="292" t="inlineStr">
        <is>
          <t>Montes</t>
        </is>
      </c>
      <c r="K4" s="292" t="inlineStr">
        <is>
          <t>Pendiente</t>
        </is>
      </c>
      <c r="L4" s="292" t="inlineStr">
        <is>
          <t>Ex - Primera Dama</t>
        </is>
      </c>
      <c r="M4" s="292" t="n"/>
      <c r="N4" s="363">
        <f>IFERROR(VALUE(B4),9999)</f>
        <v/>
      </c>
      <c r="O4" s="363">
        <f>IF(AND(G4&lt;&gt;"",K4&lt;&gt;"NO",OR(PARAMETROS!$B$2="TODAS",F4=PARAMETROS!$B$2),OR(PARAMETROS!$B$3="SI y Pendiente",K4="SI")),"SI","NO")</f>
        <v/>
      </c>
      <c r="P4" s="363">
        <f>IF(O4="SI",COUNTIFS($O:$O,"SI",$N:$N,"&lt;"&amp;N4)+COUNTIFS($O:$O,"SI",$N:$N,N4,$A:$A,"&lt;="&amp;A4),"")</f>
        <v/>
      </c>
      <c r="Q4" s="363">
        <f>IF(O4="SI",IFERROR(INDEX('MAPA ASIENTOS'!$D:$D,MATCH(P4,'MAPA ASIENTOS'!$A:$A,0)),"SIN ASIGNAR"),"")</f>
        <v/>
      </c>
    </row>
    <row r="5" ht="17.10000038146973" customFormat="1" customHeight="1" s="17">
      <c r="A5" s="315">
        <f>ROW()-1</f>
        <v/>
      </c>
      <c r="B5" s="293" t="n">
        <v>2</v>
      </c>
      <c r="C5" s="293" t="inlineStr">
        <is>
          <t>Coincidencia exacta PDF: Presidenta del Senado</t>
        </is>
      </c>
      <c r="D5" s="315" t="inlineStr">
        <is>
          <t>OPA</t>
        </is>
      </c>
      <c r="E5" s="293" t="inlineStr">
        <is>
          <t>Honorable Senador</t>
        </is>
      </c>
      <c r="F5" s="293" t="inlineStr">
        <is>
          <t>VIP</t>
        </is>
      </c>
      <c r="G5" s="293" t="inlineStr">
        <is>
          <t>Núñez Urrutia, Paulina</t>
        </is>
      </c>
      <c r="H5" s="293" t="inlineStr">
        <is>
          <t>Paulina</t>
        </is>
      </c>
      <c r="I5" s="316" t="inlineStr">
        <is>
          <t>Núñez</t>
        </is>
      </c>
      <c r="J5" s="293" t="inlineStr">
        <is>
          <t>Urrutia</t>
        </is>
      </c>
      <c r="K5" s="293" t="inlineStr">
        <is>
          <t>Pendiente</t>
        </is>
      </c>
      <c r="L5" s="293" t="inlineStr">
        <is>
          <t>Presidenta del Senado</t>
        </is>
      </c>
      <c r="M5" s="293" t="n"/>
      <c r="N5" s="363">
        <f>IFERROR(VALUE(B5),9999)</f>
        <v/>
      </c>
      <c r="O5" s="363">
        <f>IF(AND(G5&lt;&gt;"",K5&lt;&gt;"NO",OR(PARAMETROS!$B$2="TODAS",F5=PARAMETROS!$B$2),OR(PARAMETROS!$B$3="SI y Pendiente",K5="SI")),"SI","NO")</f>
        <v/>
      </c>
      <c r="P5" s="363">
        <f>IF(O5="SI",COUNTIFS($O:$O,"SI",$N:$N,"&lt;"&amp;N5)+COUNTIFS($O:$O,"SI",$N:$N,N5,$A:$A,"&lt;="&amp;A5),"")</f>
        <v/>
      </c>
      <c r="Q5" s="363">
        <f>IF(O5="SI",IFERROR(INDEX('MAPA ASIENTOS'!$D:$D,MATCH(P5,'MAPA ASIENTOS'!$A:$A,0)),"SIN ASIGNAR"),"")</f>
        <v/>
      </c>
    </row>
    <row r="6" ht="17.10000038146973" customHeight="1" s="260">
      <c r="A6" s="313">
        <f>ROW()-1</f>
        <v/>
      </c>
      <c r="B6" s="292" t="n">
        <v>4</v>
      </c>
      <c r="C6" s="292" t="inlineStr">
        <is>
          <t>Coincidencia exacta PDF: Presidente de la Cámara de Diputados</t>
        </is>
      </c>
      <c r="D6" s="313" t="inlineStr">
        <is>
          <t>OPA</t>
        </is>
      </c>
      <c r="E6" s="317" t="inlineStr">
        <is>
          <t>Honorable Diputado</t>
        </is>
      </c>
      <c r="F6" s="292" t="inlineStr">
        <is>
          <t>VIP</t>
        </is>
      </c>
      <c r="G6" s="292" t="inlineStr">
        <is>
          <t>Alessandri Vergara, Jorge</t>
        </is>
      </c>
      <c r="H6" s="292" t="inlineStr">
        <is>
          <t>Jorge</t>
        </is>
      </c>
      <c r="I6" s="292" t="inlineStr">
        <is>
          <t>Alessandri</t>
        </is>
      </c>
      <c r="J6" s="292" t="inlineStr">
        <is>
          <t>Vergara</t>
        </is>
      </c>
      <c r="K6" s="292" t="inlineStr">
        <is>
          <t>NO</t>
        </is>
      </c>
      <c r="L6" s="292" t="inlineStr">
        <is>
          <t>Presidente de la Cámara de Diputados</t>
        </is>
      </c>
      <c r="M6" s="292" t="n"/>
      <c r="N6" s="363">
        <f>IFERROR(VALUE(B6),9999)</f>
        <v/>
      </c>
      <c r="O6" s="363">
        <f>IF(AND(G6&lt;&gt;"",K6&lt;&gt;"NO",OR(PARAMETROS!$B$2="TODAS",F6=PARAMETROS!$B$2),OR(PARAMETROS!$B$3="SI y Pendiente",K6="SI")),"SI","NO")</f>
        <v/>
      </c>
      <c r="P6" s="363">
        <f>IF(O6="SI",COUNTIFS($O:$O,"SI",$N:$N,"&lt;"&amp;N6)+COUNTIFS($O:$O,"SI",$N:$N,N6,$A:$A,"&lt;="&amp;A6),"")</f>
        <v/>
      </c>
      <c r="Q6" s="363">
        <f>IF(O6="SI",IFERROR(INDEX('MAPA ASIENTOS'!$D:$D,MATCH(P6,'MAPA ASIENTOS'!$A:$A,0)),"SIN ASIGNAR"),"")</f>
        <v/>
      </c>
    </row>
    <row r="7" ht="17.10000038146973" customHeight="1" s="260">
      <c r="A7" s="315">
        <f>ROW()-1</f>
        <v/>
      </c>
      <c r="B7" s="293" t="n">
        <v>5</v>
      </c>
      <c r="C7" s="293" t="inlineStr">
        <is>
          <t>Coincidencia exacta PDF: Ex Presidenta de la República</t>
        </is>
      </c>
      <c r="D7" s="315" t="inlineStr">
        <is>
          <t>OPA</t>
        </is>
      </c>
      <c r="E7" s="293" t="n"/>
      <c r="F7" s="293" t="inlineStr">
        <is>
          <t>VIP</t>
        </is>
      </c>
      <c r="G7" s="293" t="inlineStr">
        <is>
          <t>Bachelet Jeria, Michelle</t>
        </is>
      </c>
      <c r="H7" s="293" t="inlineStr">
        <is>
          <t>Michelle</t>
        </is>
      </c>
      <c r="I7" s="293" t="inlineStr">
        <is>
          <t>Bachelet</t>
        </is>
      </c>
      <c r="J7" s="293" t="inlineStr">
        <is>
          <t>Jeria</t>
        </is>
      </c>
      <c r="K7" s="293" t="inlineStr">
        <is>
          <t>Pendiente</t>
        </is>
      </c>
      <c r="L7" s="293" t="inlineStr">
        <is>
          <t>Ex Presidenta de la República</t>
        </is>
      </c>
      <c r="M7" s="293" t="n"/>
      <c r="N7" s="363">
        <f>IFERROR(VALUE(B7),9999)</f>
        <v/>
      </c>
      <c r="O7" s="363">
        <f>IF(AND(G7&lt;&gt;"",K7&lt;&gt;"NO",OR(PARAMETROS!$B$2="TODAS",F7=PARAMETROS!$B$2),OR(PARAMETROS!$B$3="SI y Pendiente",K7="SI")),"SI","NO")</f>
        <v/>
      </c>
      <c r="P7" s="363">
        <f>IF(O7="SI",COUNTIFS($O:$O,"SI",$N:$N,"&lt;"&amp;N7)+COUNTIFS($O:$O,"SI",$N:$N,N7,$A:$A,"&lt;="&amp;A7),"")</f>
        <v/>
      </c>
      <c r="Q7" s="363">
        <f>IF(O7="SI",IFERROR(INDEX('MAPA ASIENTOS'!$D:$D,MATCH(P7,'MAPA ASIENTOS'!$A:$A,0)),"SIN ASIGNAR"),"")</f>
        <v/>
      </c>
    </row>
    <row r="8" ht="17.10000038146973" customHeight="1" s="260">
      <c r="A8" s="313">
        <f>ROW()-1</f>
        <v/>
      </c>
      <c r="B8" s="292" t="n">
        <v>5</v>
      </c>
      <c r="C8" s="292" t="inlineStr">
        <is>
          <t>Coincidencia exacta PDF: Ex Presidente de la República</t>
        </is>
      </c>
      <c r="D8" s="313" t="inlineStr">
        <is>
          <t>OPA</t>
        </is>
      </c>
      <c r="E8" s="292" t="n"/>
      <c r="F8" s="292" t="inlineStr">
        <is>
          <t>VIP</t>
        </is>
      </c>
      <c r="G8" s="292" t="inlineStr">
        <is>
          <t>Frei Ruiz-tagle, Eduardo</t>
        </is>
      </c>
      <c r="H8" s="292" t="inlineStr">
        <is>
          <t>Eduardo</t>
        </is>
      </c>
      <c r="I8" s="292" t="inlineStr">
        <is>
          <t>Frei</t>
        </is>
      </c>
      <c r="J8" s="292" t="inlineStr">
        <is>
          <t>Ruiz-tagle</t>
        </is>
      </c>
      <c r="K8" s="292" t="inlineStr">
        <is>
          <t>Pendiente</t>
        </is>
      </c>
      <c r="L8" s="292" t="inlineStr">
        <is>
          <t>Ex Presidente de la República</t>
        </is>
      </c>
      <c r="M8" s="292" t="n"/>
      <c r="N8" s="363">
        <f>IFERROR(VALUE(B8),9999)</f>
        <v/>
      </c>
      <c r="O8" s="363">
        <f>IF(AND(G8&lt;&gt;"",K8&lt;&gt;"NO",OR(PARAMETROS!$B$2="TODAS",F8=PARAMETROS!$B$2),OR(PARAMETROS!$B$3="SI y Pendiente",K8="SI")),"SI","NO")</f>
        <v/>
      </c>
      <c r="P8" s="363">
        <f>IF(O8="SI",COUNTIFS($O:$O,"SI",$N:$N,"&lt;"&amp;N8)+COUNTIFS($O:$O,"SI",$N:$N,N8,$A:$A,"&lt;="&amp;A8),"")</f>
        <v/>
      </c>
      <c r="Q8" s="363">
        <f>IF(O8="SI",IFERROR(INDEX('MAPA ASIENTOS'!$D:$D,MATCH(P8,'MAPA ASIENTOS'!$A:$A,0)),"SIN ASIGNAR"),"")</f>
        <v/>
      </c>
    </row>
    <row r="9" ht="17.10000038146973" customHeight="1" s="260">
      <c r="A9" s="315">
        <f>ROW()-1</f>
        <v/>
      </c>
      <c r="B9" s="293" t="n">
        <v>5</v>
      </c>
      <c r="C9" s="293" t="inlineStr">
        <is>
          <t>Coincidencia exacta PDF: Ex Presidente de la República</t>
        </is>
      </c>
      <c r="D9" s="315" t="inlineStr">
        <is>
          <t>OPA</t>
        </is>
      </c>
      <c r="E9" s="293" t="n"/>
      <c r="F9" s="293" t="inlineStr">
        <is>
          <t>VIP</t>
        </is>
      </c>
      <c r="G9" s="293" t="inlineStr">
        <is>
          <t>Lagos Escobar, Ricardo</t>
        </is>
      </c>
      <c r="H9" s="293" t="inlineStr">
        <is>
          <t>Ricardo</t>
        </is>
      </c>
      <c r="I9" s="293" t="inlineStr">
        <is>
          <t>Lagos</t>
        </is>
      </c>
      <c r="J9" s="293" t="inlineStr">
        <is>
          <t>Escobar</t>
        </is>
      </c>
      <c r="K9" s="293" t="inlineStr">
        <is>
          <t>Pendiente</t>
        </is>
      </c>
      <c r="L9" s="293" t="inlineStr">
        <is>
          <t>Ex Presidente de la República</t>
        </is>
      </c>
      <c r="M9" s="293" t="n"/>
      <c r="N9" s="363">
        <f>IFERROR(VALUE(B9),9999)</f>
        <v/>
      </c>
      <c r="O9" s="363">
        <f>IF(AND(G9&lt;&gt;"",K9&lt;&gt;"NO",OR(PARAMETROS!$B$2="TODAS",F9=PARAMETROS!$B$2),OR(PARAMETROS!$B$3="SI y Pendiente",K9="SI")),"SI","NO")</f>
        <v/>
      </c>
      <c r="P9" s="363">
        <f>IF(O9="SI",COUNTIFS($O:$O,"SI",$N:$N,"&lt;"&amp;N9)+COUNTIFS($O:$O,"SI",$N:$N,N9,$A:$A,"&lt;="&amp;A9),"")</f>
        <v/>
      </c>
      <c r="Q9" s="363">
        <f>IF(O9="SI",IFERROR(INDEX('MAPA ASIENTOS'!$D:$D,MATCH(P9,'MAPA ASIENTOS'!$A:$A,0)),"SIN ASIGNAR"),"")</f>
        <v/>
      </c>
    </row>
    <row r="10" ht="17.10000038146973" customHeight="1" s="260">
      <c r="A10" s="313">
        <f>ROW()-1</f>
        <v/>
      </c>
      <c r="B10" s="292" t="n">
        <v>5</v>
      </c>
      <c r="C10" s="292" t="inlineStr">
        <is>
          <t>Coincidencia exacta PDF: Ex Presidente de la República</t>
        </is>
      </c>
      <c r="D10" s="313" t="inlineStr">
        <is>
          <t>OPA</t>
        </is>
      </c>
      <c r="E10" s="292" t="n"/>
      <c r="F10" s="292" t="inlineStr">
        <is>
          <t>VIP</t>
        </is>
      </c>
      <c r="G10" s="292" t="inlineStr">
        <is>
          <t>Boric Font, Gabriel</t>
        </is>
      </c>
      <c r="H10" s="292" t="inlineStr">
        <is>
          <t>Gabriel</t>
        </is>
      </c>
      <c r="I10" s="292" t="inlineStr">
        <is>
          <t>Boric</t>
        </is>
      </c>
      <c r="J10" s="292" t="inlineStr">
        <is>
          <t>Font</t>
        </is>
      </c>
      <c r="K10" s="292" t="inlineStr">
        <is>
          <t>Pendiente</t>
        </is>
      </c>
      <c r="L10" s="292" t="inlineStr">
        <is>
          <t>Ex Presidente de la República</t>
        </is>
      </c>
      <c r="M10" s="292" t="n"/>
      <c r="N10" s="363">
        <f>IFERROR(VALUE(B10),9999)</f>
        <v/>
      </c>
      <c r="O10" s="363">
        <f>IF(AND(G10&lt;&gt;"",K10&lt;&gt;"NO",OR(PARAMETROS!$B$2="TODAS",F10=PARAMETROS!$B$2),OR(PARAMETROS!$B$3="SI y Pendiente",K10="SI")),"SI","NO")</f>
        <v/>
      </c>
      <c r="P10" s="363">
        <f>IF(O10="SI",COUNTIFS($O:$O,"SI",$N:$N,"&lt;"&amp;N10)+COUNTIFS($O:$O,"SI",$N:$N,N10,$A:$A,"&lt;="&amp;A10),"")</f>
        <v/>
      </c>
      <c r="Q10" s="363">
        <f>IF(O10="SI",IFERROR(INDEX('MAPA ASIENTOS'!$D:$D,MATCH(P10,'MAPA ASIENTOS'!$A:$A,0)),"SIN ASIGNAR"),"")</f>
        <v/>
      </c>
    </row>
    <row r="11" ht="17.10000038146973" customHeight="1" s="260">
      <c r="A11" s="315">
        <f>ROW()-1</f>
        <v/>
      </c>
      <c r="B11" s="293" t="n">
        <v>10</v>
      </c>
      <c r="C11" s="293" t="inlineStr">
        <is>
          <t>Coincidencia exacta PDF: Presidenta del Tribunal Constitucional</t>
        </is>
      </c>
      <c r="D11" s="315" t="inlineStr">
        <is>
          <t>OPA</t>
        </is>
      </c>
      <c r="E11" s="293" t="n"/>
      <c r="F11" s="293" t="inlineStr">
        <is>
          <t>VIP</t>
        </is>
      </c>
      <c r="G11" s="293" t="inlineStr">
        <is>
          <t>Marzi Muñoz, Daniela</t>
        </is>
      </c>
      <c r="H11" s="293" t="inlineStr">
        <is>
          <t>Daniela</t>
        </is>
      </c>
      <c r="I11" s="293" t="inlineStr">
        <is>
          <t>Marzi</t>
        </is>
      </c>
      <c r="J11" s="293" t="inlineStr">
        <is>
          <t>Muñoz</t>
        </is>
      </c>
      <c r="K11" s="293" t="inlineStr">
        <is>
          <t>Pendiente</t>
        </is>
      </c>
      <c r="L11" s="293" t="inlineStr">
        <is>
          <t>Presidenta del Tribunal Constitucional</t>
        </is>
      </c>
      <c r="M11" s="293" t="n"/>
      <c r="N11" s="363">
        <f>IFERROR(VALUE(B11),9999)</f>
        <v/>
      </c>
      <c r="O11" s="363">
        <f>IF(AND(G11&lt;&gt;"",K11&lt;&gt;"NO",OR(PARAMETROS!$B$2="TODAS",F11=PARAMETROS!$B$2),OR(PARAMETROS!$B$3="SI y Pendiente",K11="SI")),"SI","NO")</f>
        <v/>
      </c>
      <c r="P11" s="363">
        <f>IF(O11="SI",COUNTIFS($O:$O,"SI",$N:$N,"&lt;"&amp;N11)+COUNTIFS($O:$O,"SI",$N:$N,N11,$A:$A,"&lt;="&amp;A11),"")</f>
        <v/>
      </c>
      <c r="Q11" s="363">
        <f>IF(O11="SI",IFERROR(INDEX('MAPA ASIENTOS'!$D:$D,MATCH(P11,'MAPA ASIENTOS'!$A:$A,0)),"SIN ASIGNAR"),"")</f>
        <v/>
      </c>
    </row>
    <row r="12" ht="17.10000038146973" customHeight="1" s="260">
      <c r="A12" s="313">
        <f>ROW()-1</f>
        <v/>
      </c>
      <c r="B12" s="292" t="n">
        <v>11</v>
      </c>
      <c r="C12" s="292" t="inlineStr">
        <is>
          <t>Coincidencia exacta PDF: Contralora General de la República</t>
        </is>
      </c>
      <c r="D12" s="313" t="inlineStr">
        <is>
          <t>OPA</t>
        </is>
      </c>
      <c r="E12" s="292" t="inlineStr">
        <is>
          <t>Contralora</t>
        </is>
      </c>
      <c r="F12" s="292" t="inlineStr">
        <is>
          <t>VIP</t>
        </is>
      </c>
      <c r="G12" s="292" t="inlineStr">
        <is>
          <t>Pérez Gutiérrez, Dorothy</t>
        </is>
      </c>
      <c r="H12" s="292" t="inlineStr">
        <is>
          <t>Dorothy</t>
        </is>
      </c>
      <c r="I12" s="292" t="inlineStr">
        <is>
          <t>Pérez</t>
        </is>
      </c>
      <c r="J12" s="292" t="inlineStr">
        <is>
          <t>Gutiérrez</t>
        </is>
      </c>
      <c r="K12" s="292" t="inlineStr">
        <is>
          <t>NO</t>
        </is>
      </c>
      <c r="L12" s="292" t="inlineStr">
        <is>
          <t>Contralora General de la República</t>
        </is>
      </c>
      <c r="M12" s="292" t="n"/>
      <c r="N12" s="363">
        <f>IFERROR(VALUE(B12),9999)</f>
        <v/>
      </c>
      <c r="O12" s="363">
        <f>IF(AND(G12&lt;&gt;"",K12&lt;&gt;"NO",OR(PARAMETROS!$B$2="TODAS",F12=PARAMETROS!$B$2),OR(PARAMETROS!$B$3="SI y Pendiente",K12="SI")),"SI","NO")</f>
        <v/>
      </c>
      <c r="P12" s="363">
        <f>IF(O12="SI",COUNTIFS($O:$O,"SI",$N:$N,"&lt;"&amp;N12)+COUNTIFS($O:$O,"SI",$N:$N,N12,$A:$A,"&lt;="&amp;A12),"")</f>
        <v/>
      </c>
      <c r="Q12" s="363">
        <f>IF(O12="SI",IFERROR(INDEX('MAPA ASIENTOS'!$D:$D,MATCH(P12,'MAPA ASIENTOS'!$A:$A,0)),"SIN ASIGNAR"),"")</f>
        <v/>
      </c>
    </row>
    <row r="13" ht="17.10000038146973" customHeight="1" s="260">
      <c r="A13" s="315">
        <f>ROW()-1</f>
        <v/>
      </c>
      <c r="B13" s="293" t="n">
        <v>12</v>
      </c>
      <c r="C13" s="293" t="inlineStr">
        <is>
          <t>Coincidencia exacta PDF: Fiscal Nacional del Ministerio Público</t>
        </is>
      </c>
      <c r="D13" s="315" t="inlineStr">
        <is>
          <t>OPA</t>
        </is>
      </c>
      <c r="E13" s="293" t="inlineStr">
        <is>
          <t>Fiscal</t>
        </is>
      </c>
      <c r="F13" s="293" t="inlineStr">
        <is>
          <t>VIP</t>
        </is>
      </c>
      <c r="G13" s="293" t="inlineStr">
        <is>
          <t>Valencia Vásquez, Ángel</t>
        </is>
      </c>
      <c r="H13" s="293" t="inlineStr">
        <is>
          <t>Ángel</t>
        </is>
      </c>
      <c r="I13" s="293" t="inlineStr">
        <is>
          <t>Valencia</t>
        </is>
      </c>
      <c r="J13" s="293" t="inlineStr">
        <is>
          <t>Vásquez</t>
        </is>
      </c>
      <c r="K13" s="293" t="inlineStr">
        <is>
          <t>Pendiente</t>
        </is>
      </c>
      <c r="L13" s="293" t="inlineStr">
        <is>
          <t>Fiscal Nacional del Ministerio Público</t>
        </is>
      </c>
      <c r="M13" s="293" t="n"/>
      <c r="N13" s="363">
        <f>IFERROR(VALUE(B13),9999)</f>
        <v/>
      </c>
      <c r="O13" s="363">
        <f>IF(AND(G13&lt;&gt;"",K13&lt;&gt;"NO",OR(PARAMETROS!$B$2="TODAS",F13=PARAMETROS!$B$2),OR(PARAMETROS!$B$3="SI y Pendiente",K13="SI")),"SI","NO")</f>
        <v/>
      </c>
      <c r="P13" s="363">
        <f>IF(O13="SI",COUNTIFS($O:$O,"SI",$N:$N,"&lt;"&amp;N13)+COUNTIFS($O:$O,"SI",$N:$N,N13,$A:$A,"&lt;="&amp;A13),"")</f>
        <v/>
      </c>
      <c r="Q13" s="363">
        <f>IF(O13="SI",IFERROR(INDEX('MAPA ASIENTOS'!$D:$D,MATCH(P13,'MAPA ASIENTOS'!$A:$A,0)),"SIN ASIGNAR"),"")</f>
        <v/>
      </c>
    </row>
    <row r="14" ht="17.10000038146973" customHeight="1" s="260">
      <c r="A14" s="313">
        <f>ROW()-1</f>
        <v/>
      </c>
      <c r="B14" s="292" t="n">
        <v>16</v>
      </c>
      <c r="C14" s="292" t="inlineStr">
        <is>
          <t>Coincidencia exacta PDF: Ministro del Interior</t>
        </is>
      </c>
      <c r="D14" s="313" t="inlineStr">
        <is>
          <t>OPA</t>
        </is>
      </c>
      <c r="E14" s="292" t="inlineStr">
        <is>
          <t>Ministro</t>
        </is>
      </c>
      <c r="F14" s="292" t="inlineStr">
        <is>
          <t>VIP</t>
        </is>
      </c>
      <c r="G14" s="292" t="inlineStr">
        <is>
          <t>Alvarado Andrade, Claudio</t>
        </is>
      </c>
      <c r="H14" s="292" t="inlineStr">
        <is>
          <t>Claudio</t>
        </is>
      </c>
      <c r="I14" s="292" t="inlineStr">
        <is>
          <t>Alvarado</t>
        </is>
      </c>
      <c r="J14" s="292" t="inlineStr">
        <is>
          <t>Andrade</t>
        </is>
      </c>
      <c r="K14" s="292" t="inlineStr">
        <is>
          <t>Pendiente</t>
        </is>
      </c>
      <c r="L14" s="292" t="inlineStr">
        <is>
          <t>Biministro del Interior y Secretario General de Gobierno</t>
        </is>
      </c>
      <c r="M14" s="292" t="n"/>
      <c r="N14" s="363">
        <f>IFERROR(VALUE(B14),9999)</f>
        <v/>
      </c>
      <c r="O14" s="363">
        <f>IF(AND(G14&lt;&gt;"",K14&lt;&gt;"NO",OR(PARAMETROS!$B$2="TODAS",F14=PARAMETROS!$B$2),OR(PARAMETROS!$B$3="SI y Pendiente",K14="SI")),"SI","NO")</f>
        <v/>
      </c>
      <c r="P14" s="363">
        <f>IF(O14="SI",COUNTIFS($O:$O,"SI",$N:$N,"&lt;"&amp;N14)+COUNTIFS($O:$O,"SI",$N:$N,N14,$A:$A,"&lt;="&amp;A14),"")</f>
        <v/>
      </c>
      <c r="Q14" s="363">
        <f>IF(O14="SI",IFERROR(INDEX('MAPA ASIENTOS'!$D:$D,MATCH(P14,'MAPA ASIENTOS'!$A:$A,0)),"SIN ASIGNAR"),"")</f>
        <v/>
      </c>
    </row>
    <row r="15" ht="17.10000038146973" customHeight="1" s="260">
      <c r="A15" s="315">
        <f>ROW()-1</f>
        <v/>
      </c>
      <c r="B15" s="293" t="n">
        <v>17</v>
      </c>
      <c r="C15" s="293" t="inlineStr">
        <is>
          <t>Coincidencia exacta PDF: Ministro de Relaciones Exteriores</t>
        </is>
      </c>
      <c r="D15" s="315" t="inlineStr">
        <is>
          <t>OPA</t>
        </is>
      </c>
      <c r="E15" s="293" t="inlineStr">
        <is>
          <t>Ministro</t>
        </is>
      </c>
      <c r="F15" s="293" t="inlineStr">
        <is>
          <t>VIP</t>
        </is>
      </c>
      <c r="G15" s="293" t="inlineStr">
        <is>
          <t>Pérez Mackenna, Francisco</t>
        </is>
      </c>
      <c r="H15" s="293" t="inlineStr">
        <is>
          <t>Francisco</t>
        </is>
      </c>
      <c r="I15" s="293" t="inlineStr">
        <is>
          <t>Pérez</t>
        </is>
      </c>
      <c r="J15" s="293" t="inlineStr">
        <is>
          <t>Mackenna</t>
        </is>
      </c>
      <c r="K15" s="293" t="inlineStr">
        <is>
          <t>NO</t>
        </is>
      </c>
      <c r="L15" s="293" t="inlineStr">
        <is>
          <t>Ministro de Relaciones Exteriores</t>
        </is>
      </c>
      <c r="M15" s="293" t="n"/>
      <c r="N15" s="363">
        <f>IFERROR(VALUE(B15),9999)</f>
        <v/>
      </c>
      <c r="O15" s="363">
        <f>IF(AND(G15&lt;&gt;"",K15&lt;&gt;"NO",OR(PARAMETROS!$B$2="TODAS",F15=PARAMETROS!$B$2),OR(PARAMETROS!$B$3="SI y Pendiente",K15="SI")),"SI","NO")</f>
        <v/>
      </c>
      <c r="P15" s="363">
        <f>IF(O15="SI",COUNTIFS($O:$O,"SI",$N:$N,"&lt;"&amp;N15)+COUNTIFS($O:$O,"SI",$N:$N,N15,$A:$A,"&lt;="&amp;A15),"")</f>
        <v/>
      </c>
      <c r="Q15" s="363">
        <f>IF(O15="SI",IFERROR(INDEX('MAPA ASIENTOS'!$D:$D,MATCH(P15,'MAPA ASIENTOS'!$A:$A,0)),"SIN ASIGNAR"),"")</f>
        <v/>
      </c>
    </row>
    <row r="16" ht="17.10000038146973" customHeight="1" s="260">
      <c r="A16" s="313">
        <f>ROW()-1</f>
        <v/>
      </c>
      <c r="B16" s="292" t="n">
        <v>18</v>
      </c>
      <c r="C16" s="292" t="inlineStr">
        <is>
          <t>Precedencia nacional / agrupación por cargo</t>
        </is>
      </c>
      <c r="D16" s="313" t="inlineStr">
        <is>
          <t>OPA</t>
        </is>
      </c>
      <c r="E16" s="292" t="inlineStr">
        <is>
          <t>Ministro</t>
        </is>
      </c>
      <c r="F16" s="292" t="inlineStr">
        <is>
          <t>VIP</t>
        </is>
      </c>
      <c r="G16" s="292" t="inlineStr">
        <is>
          <t>Delpiano Puelma, Adriana</t>
        </is>
      </c>
      <c r="H16" s="292" t="inlineStr">
        <is>
          <t>Adriana</t>
        </is>
      </c>
      <c r="I16" s="292" t="inlineStr">
        <is>
          <t>Delpiano</t>
        </is>
      </c>
      <c r="J16" s="292" t="inlineStr">
        <is>
          <t>Puelma</t>
        </is>
      </c>
      <c r="K16" s="292" t="inlineStr">
        <is>
          <t>Pendiente</t>
        </is>
      </c>
      <c r="L16" s="292" t="inlineStr">
        <is>
          <t>Ex Ministra de Defensa Nacional</t>
        </is>
      </c>
      <c r="M16" s="292" t="n"/>
      <c r="N16" s="363">
        <f>IFERROR(VALUE(B16),9999)</f>
        <v/>
      </c>
      <c r="O16" s="363">
        <f>IF(AND(G16&lt;&gt;"",K16&lt;&gt;"NO",OR(PARAMETROS!$B$2="TODAS",F16=PARAMETROS!$B$2),OR(PARAMETROS!$B$3="SI y Pendiente",K16="SI")),"SI","NO")</f>
        <v/>
      </c>
      <c r="P16" s="363">
        <f>IF(O16="SI",COUNTIFS($O:$O,"SI",$N:$N,"&lt;"&amp;N16)+COUNTIFS($O:$O,"SI",$N:$N,N16,$A:$A,"&lt;="&amp;A16),"")</f>
        <v/>
      </c>
      <c r="Q16" s="363">
        <f>IF(O16="SI",IFERROR(INDEX('MAPA ASIENTOS'!$D:$D,MATCH(P16,'MAPA ASIENTOS'!$A:$A,0)),"SIN ASIGNAR"),"")</f>
        <v/>
      </c>
    </row>
    <row r="17" ht="17.10000038146973" customHeight="1" s="260">
      <c r="A17" s="315">
        <f>ROW()-1</f>
        <v/>
      </c>
      <c r="B17" s="293" t="n">
        <v>18</v>
      </c>
      <c r="C17" s="293" t="inlineStr">
        <is>
          <t>Precedencia nacional / agrupación por cargo</t>
        </is>
      </c>
      <c r="D17" s="315" t="inlineStr">
        <is>
          <t>OPA</t>
        </is>
      </c>
      <c r="E17" s="293" t="inlineStr">
        <is>
          <t>Ministro</t>
        </is>
      </c>
      <c r="F17" s="293" t="inlineStr">
        <is>
          <t>VIP</t>
        </is>
      </c>
      <c r="G17" s="293" t="inlineStr">
        <is>
          <t>Fernández Allende, Maya</t>
        </is>
      </c>
      <c r="H17" s="293" t="inlineStr">
        <is>
          <t>Maya</t>
        </is>
      </c>
      <c r="I17" s="293" t="inlineStr">
        <is>
          <t>Fernández</t>
        </is>
      </c>
      <c r="J17" s="293" t="inlineStr">
        <is>
          <t>Allende</t>
        </is>
      </c>
      <c r="K17" s="293" t="inlineStr">
        <is>
          <t>Pendiente</t>
        </is>
      </c>
      <c r="L17" s="293" t="inlineStr">
        <is>
          <t>Ex Ministra de Defensa Nacional</t>
        </is>
      </c>
      <c r="M17" s="293" t="n"/>
      <c r="N17" s="363">
        <f>IFERROR(VALUE(B17),9999)</f>
        <v/>
      </c>
      <c r="O17" s="363">
        <f>IF(AND(G17&lt;&gt;"",K17&lt;&gt;"NO",OR(PARAMETROS!$B$2="TODAS",F17=PARAMETROS!$B$2),OR(PARAMETROS!$B$3="SI y Pendiente",K17="SI")),"SI","NO")</f>
        <v/>
      </c>
      <c r="P17" s="363">
        <f>IF(O17="SI",COUNTIFS($O:$O,"SI",$N:$N,"&lt;"&amp;N17)+COUNTIFS($O:$O,"SI",$N:$N,N17,$A:$A,"&lt;="&amp;A17),"")</f>
        <v/>
      </c>
      <c r="Q17" s="363">
        <f>IF(O17="SI",IFERROR(INDEX('MAPA ASIENTOS'!$D:$D,MATCH(P17,'MAPA ASIENTOS'!$A:$A,0)),"SIN ASIGNAR"),"")</f>
        <v/>
      </c>
    </row>
    <row r="18" ht="17.10000038146973" customHeight="1" s="260">
      <c r="A18" s="313">
        <f>ROW()-1</f>
        <v/>
      </c>
      <c r="B18" s="292" t="n">
        <v>18</v>
      </c>
      <c r="C18" s="292" t="inlineStr">
        <is>
          <t>Precedencia nacional / agrupación por cargo</t>
        </is>
      </c>
      <c r="D18" s="313" t="inlineStr">
        <is>
          <t>OPA</t>
        </is>
      </c>
      <c r="E18" s="292" t="inlineStr">
        <is>
          <t>Ministro</t>
        </is>
      </c>
      <c r="F18" s="292" t="inlineStr">
        <is>
          <t>VIP</t>
        </is>
      </c>
      <c r="G18" s="292" t="inlineStr">
        <is>
          <t>Burgos Varela, Jorge</t>
        </is>
      </c>
      <c r="H18" s="292" t="inlineStr">
        <is>
          <t>Jorge</t>
        </is>
      </c>
      <c r="I18" s="292" t="inlineStr">
        <is>
          <t>Burgos</t>
        </is>
      </c>
      <c r="J18" s="292" t="inlineStr">
        <is>
          <t>Varela</t>
        </is>
      </c>
      <c r="K18" s="292" t="inlineStr">
        <is>
          <t>NO</t>
        </is>
      </c>
      <c r="L18" s="292" t="inlineStr">
        <is>
          <t>Ex Ministro de Defensa Nacional</t>
        </is>
      </c>
      <c r="M18" s="292" t="n"/>
      <c r="N18" s="363">
        <f>IFERROR(VALUE(B18),9999)</f>
        <v/>
      </c>
      <c r="O18" s="363">
        <f>IF(AND(G18&lt;&gt;"",K18&lt;&gt;"NO",OR(PARAMETROS!$B$2="TODAS",F18=PARAMETROS!$B$2),OR(PARAMETROS!$B$3="SI y Pendiente",K18="SI")),"SI","NO")</f>
        <v/>
      </c>
      <c r="P18" s="363">
        <f>IF(O18="SI",COUNTIFS($O:$O,"SI",$N:$N,"&lt;"&amp;N18)+COUNTIFS($O:$O,"SI",$N:$N,N18,$A:$A,"&lt;="&amp;A18),"")</f>
        <v/>
      </c>
      <c r="Q18" s="363">
        <f>IF(O18="SI",IFERROR(INDEX('MAPA ASIENTOS'!$D:$D,MATCH(P18,'MAPA ASIENTOS'!$A:$A,0)),"SIN ASIGNAR"),"")</f>
        <v/>
      </c>
    </row>
    <row r="19" ht="17.10000038146973" customHeight="1" s="260">
      <c r="A19" s="315">
        <f>ROW()-1</f>
        <v/>
      </c>
      <c r="B19" s="293" t="n">
        <v>18</v>
      </c>
      <c r="C19" s="293" t="inlineStr">
        <is>
          <t>Precedencia nacional / agrupación por cargo</t>
        </is>
      </c>
      <c r="D19" s="315" t="inlineStr">
        <is>
          <t>OPA</t>
        </is>
      </c>
      <c r="E19" s="293" t="inlineStr">
        <is>
          <t>Ministro</t>
        </is>
      </c>
      <c r="F19" s="293" t="inlineStr">
        <is>
          <t>VIP</t>
        </is>
      </c>
      <c r="G19" s="293" t="inlineStr">
        <is>
          <t>Coopman Corral, Javier</t>
        </is>
      </c>
      <c r="H19" s="293" t="inlineStr">
        <is>
          <t>Javier</t>
        </is>
      </c>
      <c r="I19" s="293" t="inlineStr">
        <is>
          <t>Coopman</t>
        </is>
      </c>
      <c r="J19" s="293" t="inlineStr">
        <is>
          <t>Corral</t>
        </is>
      </c>
      <c r="K19" s="293" t="inlineStr">
        <is>
          <t>Pendiente</t>
        </is>
      </c>
      <c r="L19" s="293" t="inlineStr">
        <is>
          <t>Jefe Gabinete Ministro de Defensa</t>
        </is>
      </c>
      <c r="M19" s="293" t="n"/>
      <c r="N19" s="363">
        <f>IFERROR(VALUE(B19),9999)</f>
        <v/>
      </c>
      <c r="O19" s="363">
        <f>IF(AND(G19&lt;&gt;"",K19&lt;&gt;"NO",OR(PARAMETROS!$B$2="TODAS",F19=PARAMETROS!$B$2),OR(PARAMETROS!$B$3="SI y Pendiente",K19="SI")),"SI","NO")</f>
        <v/>
      </c>
      <c r="P19" s="363">
        <f>IF(O19="SI",COUNTIFS($O:$O,"SI",$N:$N,"&lt;"&amp;N19)+COUNTIFS($O:$O,"SI",$N:$N,N19,$A:$A,"&lt;="&amp;A19),"")</f>
        <v/>
      </c>
      <c r="Q19" s="363">
        <f>IF(O19="SI",IFERROR(INDEX('MAPA ASIENTOS'!$D:$D,MATCH(P19,'MAPA ASIENTOS'!$A:$A,0)),"SIN ASIGNAR"),"")</f>
        <v/>
      </c>
    </row>
    <row r="20" ht="17.10000038146973" customHeight="1" s="260">
      <c r="A20" s="313">
        <f>ROW()-1</f>
        <v/>
      </c>
      <c r="B20" s="292" t="n">
        <v>18</v>
      </c>
      <c r="C20" s="292" t="inlineStr">
        <is>
          <t>Coincidencia exacta PDF: Ministro de Defensa Nacional</t>
        </is>
      </c>
      <c r="D20" s="313" t="inlineStr">
        <is>
          <t>OPA</t>
        </is>
      </c>
      <c r="E20" s="292" t="inlineStr">
        <is>
          <t>Ministro</t>
        </is>
      </c>
      <c r="F20" s="292" t="inlineStr">
        <is>
          <t>VIP</t>
        </is>
      </c>
      <c r="G20" s="292" t="inlineStr">
        <is>
          <t>Barros Tocornal, Fernando</t>
        </is>
      </c>
      <c r="H20" s="292" t="inlineStr">
        <is>
          <t>Fernando</t>
        </is>
      </c>
      <c r="I20" s="314" t="inlineStr">
        <is>
          <t>Barros</t>
        </is>
      </c>
      <c r="J20" s="292" t="inlineStr">
        <is>
          <t>Tocornal</t>
        </is>
      </c>
      <c r="K20" s="292" t="inlineStr">
        <is>
          <t>Pendiente</t>
        </is>
      </c>
      <c r="L20" s="292" t="inlineStr">
        <is>
          <t>Ministro de Defensa Nacional</t>
        </is>
      </c>
      <c r="M20" s="292" t="n"/>
      <c r="N20" s="363">
        <f>IFERROR(VALUE(B20),9999)</f>
        <v/>
      </c>
      <c r="O20" s="363">
        <f>IF(AND(G20&lt;&gt;"",K20&lt;&gt;"NO",OR(PARAMETROS!$B$2="TODAS",F20=PARAMETROS!$B$2),OR(PARAMETROS!$B$3="SI y Pendiente",K20="SI")),"SI","NO")</f>
        <v/>
      </c>
      <c r="P20" s="363">
        <f>IF(O20="SI",COUNTIFS($O:$O,"SI",$N:$N,"&lt;"&amp;N20)+COUNTIFS($O:$O,"SI",$N:$N,N20,$A:$A,"&lt;="&amp;A20),"")</f>
        <v/>
      </c>
      <c r="Q20" s="363">
        <f>IF(O20="SI",IFERROR(INDEX('MAPA ASIENTOS'!$D:$D,MATCH(P20,'MAPA ASIENTOS'!$A:$A,0)),"SIN ASIGNAR"),"")</f>
        <v/>
      </c>
    </row>
    <row r="21" ht="17.10000038146973" customHeight="1" s="260">
      <c r="A21" s="315">
        <f>ROW()-1</f>
        <v/>
      </c>
      <c r="B21" s="293" t="n">
        <v>19</v>
      </c>
      <c r="C21" s="293" t="inlineStr">
        <is>
          <t>Coincidencia exacta PDF: Ministro de Hacienda</t>
        </is>
      </c>
      <c r="D21" s="315" t="inlineStr">
        <is>
          <t>OPA</t>
        </is>
      </c>
      <c r="E21" s="293" t="inlineStr">
        <is>
          <t>Ministro</t>
        </is>
      </c>
      <c r="F21" s="293" t="inlineStr">
        <is>
          <t>VIP</t>
        </is>
      </c>
      <c r="G21" s="293" t="inlineStr">
        <is>
          <t>Quiroz Castro, Jorge</t>
        </is>
      </c>
      <c r="H21" s="293" t="inlineStr">
        <is>
          <t>Jorge</t>
        </is>
      </c>
      <c r="I21" s="293" t="inlineStr">
        <is>
          <t>Quiroz</t>
        </is>
      </c>
      <c r="J21" s="293" t="inlineStr">
        <is>
          <t>Castro</t>
        </is>
      </c>
      <c r="K21" s="293" t="inlineStr">
        <is>
          <t>Pendiente</t>
        </is>
      </c>
      <c r="L21" s="293" t="inlineStr">
        <is>
          <t>Ministro de Hacienda</t>
        </is>
      </c>
      <c r="M21" s="293" t="n"/>
      <c r="N21" s="363">
        <f>IFERROR(VALUE(B21),9999)</f>
        <v/>
      </c>
      <c r="O21" s="363">
        <f>IF(AND(G21&lt;&gt;"",K21&lt;&gt;"NO",OR(PARAMETROS!$B$2="TODAS",F21=PARAMETROS!$B$2),OR(PARAMETROS!$B$3="SI y Pendiente",K21="SI")),"SI","NO")</f>
        <v/>
      </c>
      <c r="P21" s="363">
        <f>IF(O21="SI",COUNTIFS($O:$O,"SI",$N:$N,"&lt;"&amp;N21)+COUNTIFS($O:$O,"SI",$N:$N,N21,$A:$A,"&lt;="&amp;A21),"")</f>
        <v/>
      </c>
      <c r="Q21" s="363">
        <f>IF(O21="SI",IFERROR(INDEX('MAPA ASIENTOS'!$D:$D,MATCH(P21,'MAPA ASIENTOS'!$A:$A,0)),"SIN ASIGNAR"),"")</f>
        <v/>
      </c>
    </row>
    <row r="22" ht="17.10000038146973" customHeight="1" s="260">
      <c r="A22" s="313">
        <f>ROW()-1</f>
        <v/>
      </c>
      <c r="B22" s="292" t="n">
        <v>20</v>
      </c>
      <c r="C22" s="292" t="inlineStr">
        <is>
          <t>Coincidencia PDF por cartera principal: Seguridad Pública / Transporte</t>
        </is>
      </c>
      <c r="D22" s="313" t="inlineStr">
        <is>
          <t>OPA</t>
        </is>
      </c>
      <c r="E22" s="292" t="inlineStr">
        <is>
          <t>Ministro</t>
        </is>
      </c>
      <c r="F22" s="292" t="inlineStr">
        <is>
          <t>VIP</t>
        </is>
      </c>
      <c r="G22" s="292" t="inlineStr">
        <is>
          <t>De Grange Concha, Louis</t>
        </is>
      </c>
      <c r="H22" s="292" t="inlineStr">
        <is>
          <t>Louis</t>
        </is>
      </c>
      <c r="I22" s="292" t="inlineStr">
        <is>
          <t>De Grange</t>
        </is>
      </c>
      <c r="J22" s="292" t="inlineStr">
        <is>
          <t>Concha</t>
        </is>
      </c>
      <c r="K22" s="292" t="inlineStr">
        <is>
          <t>NO</t>
        </is>
      </c>
      <c r="L22" s="292" t="inlineStr">
        <is>
          <t>Biministro de Obras Publicas, Transporte y Telecomunicaciones</t>
        </is>
      </c>
      <c r="M22" s="292" t="n"/>
      <c r="N22" s="363">
        <f>IFERROR(VALUE(B22),9999)</f>
        <v/>
      </c>
      <c r="O22" s="363">
        <f>IF(AND(G22&lt;&gt;"",K22&lt;&gt;"NO",OR(PARAMETROS!$B$2="TODAS",F22=PARAMETROS!$B$2),OR(PARAMETROS!$B$3="SI y Pendiente",K22="SI")),"SI","NO")</f>
        <v/>
      </c>
      <c r="P22" s="363">
        <f>IF(O22="SI",COUNTIFS($O:$O,"SI",$N:$N,"&lt;"&amp;N22)+COUNTIFS($O:$O,"SI",$N:$N,N22,$A:$A,"&lt;="&amp;A22),"")</f>
        <v/>
      </c>
      <c r="Q22" s="363">
        <f>IF(O22="SI",IFERROR(INDEX('MAPA ASIENTOS'!$D:$D,MATCH(P22,'MAPA ASIENTOS'!$A:$A,0)),"SIN ASIGNAR"),"")</f>
        <v/>
      </c>
    </row>
    <row r="23" ht="17.10000038146973" customHeight="1" s="260">
      <c r="A23" s="315">
        <f>ROW()-1</f>
        <v/>
      </c>
      <c r="B23" s="293" t="n">
        <v>25</v>
      </c>
      <c r="C23" s="293" t="inlineStr">
        <is>
          <t>Coincidencia exacta PDF: Ministra de Educación</t>
        </is>
      </c>
      <c r="D23" s="315" t="inlineStr">
        <is>
          <t>OPA</t>
        </is>
      </c>
      <c r="E23" s="293" t="inlineStr">
        <is>
          <t>Ministro</t>
        </is>
      </c>
      <c r="F23" s="293" t="inlineStr">
        <is>
          <t>VIP</t>
        </is>
      </c>
      <c r="G23" s="293" t="inlineStr">
        <is>
          <t>Arzola González, María Paz</t>
        </is>
      </c>
      <c r="H23" s="293" t="inlineStr">
        <is>
          <t>María Paz</t>
        </is>
      </c>
      <c r="I23" s="293" t="inlineStr">
        <is>
          <t>Arzola</t>
        </is>
      </c>
      <c r="J23" s="293" t="inlineStr">
        <is>
          <t>González</t>
        </is>
      </c>
      <c r="K23" s="293" t="inlineStr">
        <is>
          <t>Pendiente</t>
        </is>
      </c>
      <c r="L23" s="293" t="inlineStr">
        <is>
          <t>Ministra de Educación</t>
        </is>
      </c>
      <c r="M23" s="293" t="n"/>
      <c r="N23" s="363">
        <f>IFERROR(VALUE(B23),9999)</f>
        <v/>
      </c>
      <c r="O23" s="363">
        <f>IF(AND(G23&lt;&gt;"",K23&lt;&gt;"NO",OR(PARAMETROS!$B$2="TODAS",F23=PARAMETROS!$B$2),OR(PARAMETROS!$B$3="SI y Pendiente",K23="SI")),"SI","NO")</f>
        <v/>
      </c>
      <c r="P23" s="363">
        <f>IF(O23="SI",COUNTIFS($O:$O,"SI",$N:$N,"&lt;"&amp;N23)+COUNTIFS($O:$O,"SI",$N:$N,N23,$A:$A,"&lt;="&amp;A23),"")</f>
        <v/>
      </c>
      <c r="Q23" s="363">
        <f>IF(O23="SI",IFERROR(INDEX('MAPA ASIENTOS'!$D:$D,MATCH(P23,'MAPA ASIENTOS'!$A:$A,0)),"SIN ASIGNAR"),"")</f>
        <v/>
      </c>
    </row>
    <row r="24" ht="17.10000038146973" customHeight="1" s="260">
      <c r="A24" s="313">
        <f>ROW()-1</f>
        <v/>
      </c>
      <c r="B24" s="292" t="n">
        <v>32</v>
      </c>
      <c r="C24" s="292" t="inlineStr">
        <is>
          <t>Coincidencia PDF por cartera principal: Economía / Minería</t>
        </is>
      </c>
      <c r="D24" s="313" t="inlineStr">
        <is>
          <t>OPA</t>
        </is>
      </c>
      <c r="E24" s="292" t="inlineStr">
        <is>
          <t>Ministro</t>
        </is>
      </c>
      <c r="F24" s="292" t="inlineStr">
        <is>
          <t>VIP</t>
        </is>
      </c>
      <c r="G24" s="292" t="inlineStr">
        <is>
          <t>Mas Valdés, Daniel</t>
        </is>
      </c>
      <c r="H24" s="292" t="inlineStr">
        <is>
          <t>Daniel</t>
        </is>
      </c>
      <c r="I24" s="292" t="inlineStr">
        <is>
          <t>Mas</t>
        </is>
      </c>
      <c r="J24" s="292" t="inlineStr">
        <is>
          <t>Valdés</t>
        </is>
      </c>
      <c r="K24" s="292" t="inlineStr">
        <is>
          <t>NO</t>
        </is>
      </c>
      <c r="L24" s="292" t="inlineStr">
        <is>
          <t>Biministro de Minería, Economía y Turismo</t>
        </is>
      </c>
      <c r="M24" s="292" t="n"/>
      <c r="N24" s="363">
        <f>IFERROR(VALUE(B24),9999)</f>
        <v/>
      </c>
      <c r="O24" s="363">
        <f>IF(AND(G24&lt;&gt;"",K24&lt;&gt;"NO",OR(PARAMETROS!$B$2="TODAS",F24=PARAMETROS!$B$2),OR(PARAMETROS!$B$3="SI y Pendiente",K24="SI")),"SI","NO")</f>
        <v/>
      </c>
      <c r="P24" s="363">
        <f>IF(O24="SI",COUNTIFS($O:$O,"SI",$N:$N,"&lt;"&amp;N24)+COUNTIFS($O:$O,"SI",$N:$N,N24,$A:$A,"&lt;="&amp;A24),"")</f>
        <v/>
      </c>
      <c r="Q24" s="363">
        <f>IF(O24="SI",IFERROR(INDEX('MAPA ASIENTOS'!$D:$D,MATCH(P24,'MAPA ASIENTOS'!$A:$A,0)),"SIN ASIGNAR"),"")</f>
        <v/>
      </c>
    </row>
    <row r="25" ht="17.10000038146973" customHeight="1" s="260">
      <c r="A25" s="315">
        <f>ROW()-1</f>
        <v/>
      </c>
      <c r="B25" s="293" t="n">
        <v>34</v>
      </c>
      <c r="C25" s="293" t="inlineStr">
        <is>
          <t>Coincidencia exacta PDF: Ministra de Bienes Nacionales</t>
        </is>
      </c>
      <c r="D25" s="315" t="inlineStr">
        <is>
          <t>OPA</t>
        </is>
      </c>
      <c r="E25" s="293" t="inlineStr">
        <is>
          <t>Ministro</t>
        </is>
      </c>
      <c r="F25" s="293" t="inlineStr">
        <is>
          <t>VIP</t>
        </is>
      </c>
      <c r="G25" s="293" t="inlineStr">
        <is>
          <t>Parot Donoso, Catalina</t>
        </is>
      </c>
      <c r="H25" s="293" t="inlineStr">
        <is>
          <t>Catalina</t>
        </is>
      </c>
      <c r="I25" s="293" t="inlineStr">
        <is>
          <t>Parot</t>
        </is>
      </c>
      <c r="J25" s="293" t="inlineStr">
        <is>
          <t>Donoso</t>
        </is>
      </c>
      <c r="K25" s="293" t="inlineStr">
        <is>
          <t>Pendiente</t>
        </is>
      </c>
      <c r="L25" s="293" t="inlineStr">
        <is>
          <t>Ministra de Bienes Nacionales</t>
        </is>
      </c>
      <c r="M25" s="293" t="n"/>
      <c r="N25" s="363">
        <f>IFERROR(VALUE(B25),9999)</f>
        <v/>
      </c>
      <c r="O25" s="363">
        <f>IF(AND(G25&lt;&gt;"",K25&lt;&gt;"NO",OR(PARAMETROS!$B$2="TODAS",F25=PARAMETROS!$B$2),OR(PARAMETROS!$B$3="SI y Pendiente",K25="SI")),"SI","NO")</f>
        <v/>
      </c>
      <c r="P25" s="363">
        <f>IF(O25="SI",COUNTIFS($O:$O,"SI",$N:$N,"&lt;"&amp;N25)+COUNTIFS($O:$O,"SI",$N:$N,N25,$A:$A,"&lt;="&amp;A25),"")</f>
        <v/>
      </c>
      <c r="Q25" s="363">
        <f>IF(O25="SI",IFERROR(INDEX('MAPA ASIENTOS'!$D:$D,MATCH(P25,'MAPA ASIENTOS'!$A:$A,0)),"SIN ASIGNAR"),"")</f>
        <v/>
      </c>
    </row>
    <row r="26" ht="17.10000038146973" customHeight="1" s="260">
      <c r="A26" s="313">
        <f>ROW()-1</f>
        <v/>
      </c>
      <c r="B26" s="292" t="n">
        <v>35</v>
      </c>
      <c r="C26" s="292" t="inlineStr">
        <is>
          <t>Coincidencia exacta PDF: Ministra de Energía</t>
        </is>
      </c>
      <c r="D26" s="313" t="inlineStr">
        <is>
          <t>OPA</t>
        </is>
      </c>
      <c r="E26" s="292" t="inlineStr">
        <is>
          <t>Ministro</t>
        </is>
      </c>
      <c r="F26" s="292" t="inlineStr">
        <is>
          <t>VIP</t>
        </is>
      </c>
      <c r="G26" s="292" t="inlineStr">
        <is>
          <t>Rincón González, Ximena</t>
        </is>
      </c>
      <c r="H26" s="292" t="inlineStr">
        <is>
          <t>Ximena</t>
        </is>
      </c>
      <c r="I26" s="292" t="inlineStr">
        <is>
          <t>Rincón</t>
        </is>
      </c>
      <c r="J26" s="292" t="inlineStr">
        <is>
          <t>González</t>
        </is>
      </c>
      <c r="K26" s="292" t="inlineStr">
        <is>
          <t>Pendiente</t>
        </is>
      </c>
      <c r="L26" s="292" t="inlineStr">
        <is>
          <t>Ministra de Energía</t>
        </is>
      </c>
      <c r="M26" s="292" t="n"/>
      <c r="N26" s="363">
        <f>IFERROR(VALUE(B26),9999)</f>
        <v/>
      </c>
      <c r="O26" s="363">
        <f>IF(AND(G26&lt;&gt;"",K26&lt;&gt;"NO",OR(PARAMETROS!$B$2="TODAS",F26=PARAMETROS!$B$2),OR(PARAMETROS!$B$3="SI y Pendiente",K26="SI")),"SI","NO")</f>
        <v/>
      </c>
      <c r="P26" s="363">
        <f>IF(O26="SI",COUNTIFS($O:$O,"SI",$N:$N,"&lt;"&amp;N26)+COUNTIFS($O:$O,"SI",$N:$N,N26,$A:$A,"&lt;="&amp;A26),"")</f>
        <v/>
      </c>
      <c r="Q26" s="363">
        <f>IF(O26="SI",IFERROR(INDEX('MAPA ASIENTOS'!$D:$D,MATCH(P26,'MAPA ASIENTOS'!$A:$A,0)),"SIN ASIGNAR"),"")</f>
        <v/>
      </c>
    </row>
    <row r="27" ht="17.10000038146973" customFormat="1" customHeight="1" s="17">
      <c r="A27" s="315">
        <f>ROW()-1</f>
        <v/>
      </c>
      <c r="B27" s="293" t="n">
        <v>36</v>
      </c>
      <c r="C27" s="293" t="inlineStr">
        <is>
          <t>Coincidencia exacta PDF: Ministra del Medio Ambiente</t>
        </is>
      </c>
      <c r="D27" s="315" t="inlineStr">
        <is>
          <t>OPA</t>
        </is>
      </c>
      <c r="E27" s="293" t="inlineStr">
        <is>
          <t>Ministro</t>
        </is>
      </c>
      <c r="F27" s="293" t="inlineStr">
        <is>
          <t>VIP</t>
        </is>
      </c>
      <c r="G27" s="293" t="inlineStr">
        <is>
          <t>Toledo Echegaray, Francisca</t>
        </is>
      </c>
      <c r="H27" s="293" t="inlineStr">
        <is>
          <t>Francisca</t>
        </is>
      </c>
      <c r="I27" s="293" t="inlineStr">
        <is>
          <t>Toledo</t>
        </is>
      </c>
      <c r="J27" s="293" t="inlineStr">
        <is>
          <t>Echegaray</t>
        </is>
      </c>
      <c r="K27" s="293" t="inlineStr">
        <is>
          <t>Pendiente</t>
        </is>
      </c>
      <c r="L27" s="293" t="inlineStr">
        <is>
          <t>Ministra del Medio Ambiente</t>
        </is>
      </c>
      <c r="M27" s="293" t="n"/>
      <c r="N27" s="363">
        <f>IFERROR(VALUE(B27),9999)</f>
        <v/>
      </c>
      <c r="O27" s="363">
        <f>IF(AND(G27&lt;&gt;"",K27&lt;&gt;"NO",OR(PARAMETROS!$B$2="TODAS",F27=PARAMETROS!$B$2),OR(PARAMETROS!$B$3="SI y Pendiente",K27="SI")),"SI","NO")</f>
        <v/>
      </c>
      <c r="P27" s="363">
        <f>IF(O27="SI",COUNTIFS($O:$O,"SI",$N:$N,"&lt;"&amp;N27)+COUNTIFS($O:$O,"SI",$N:$N,N27,$A:$A,"&lt;="&amp;A27),"")</f>
        <v/>
      </c>
      <c r="Q27" s="363">
        <f>IF(O27="SI",IFERROR(INDEX('MAPA ASIENTOS'!$D:$D,MATCH(P27,'MAPA ASIENTOS'!$A:$A,0)),"SIN ASIGNAR"),"")</f>
        <v/>
      </c>
    </row>
    <row r="28" ht="17.10000038146973" customHeight="1" s="260">
      <c r="A28" s="313">
        <f>ROW()-1</f>
        <v/>
      </c>
      <c r="B28" s="292" t="n">
        <v>37</v>
      </c>
      <c r="C28" s="292" t="inlineStr">
        <is>
          <t>Coincidencia exacta PDF: Ministro de las Culturas, las Artes y el Patrimonio</t>
        </is>
      </c>
      <c r="D28" s="313" t="inlineStr">
        <is>
          <t>OPA</t>
        </is>
      </c>
      <c r="E28" s="292" t="inlineStr">
        <is>
          <t>Ministro</t>
        </is>
      </c>
      <c r="F28" s="292" t="inlineStr">
        <is>
          <t>VIP</t>
        </is>
      </c>
      <c r="G28" s="292" t="inlineStr">
        <is>
          <t>Undurruga Gazitúa, Francisco</t>
        </is>
      </c>
      <c r="H28" s="292" t="inlineStr">
        <is>
          <t>Francisco</t>
        </is>
      </c>
      <c r="I28" s="292" t="inlineStr">
        <is>
          <t>Undurruga</t>
        </is>
      </c>
      <c r="J28" s="292" t="inlineStr">
        <is>
          <t>Gazitúa</t>
        </is>
      </c>
      <c r="K28" s="292" t="inlineStr">
        <is>
          <t>Pendiente</t>
        </is>
      </c>
      <c r="L28" s="292" t="inlineStr">
        <is>
          <t>Ministro de las Culturas, las Artes y el Patrimonio</t>
        </is>
      </c>
      <c r="M28" s="292" t="n"/>
      <c r="N28" s="363">
        <f>IFERROR(VALUE(B28),9999)</f>
        <v/>
      </c>
      <c r="O28" s="363">
        <f>IF(AND(G28&lt;&gt;"",K28&lt;&gt;"NO",OR(PARAMETROS!$B$2="TODAS",F28=PARAMETROS!$B$2),OR(PARAMETROS!$B$3="SI y Pendiente",K28="SI")),"SI","NO")</f>
        <v/>
      </c>
      <c r="P28" s="363">
        <f>IF(O28="SI",COUNTIFS($O:$O,"SI",$N:$N,"&lt;"&amp;N28)+COUNTIFS($O:$O,"SI",$N:$N,N28,$A:$A,"&lt;="&amp;A28),"")</f>
        <v/>
      </c>
      <c r="Q28" s="363">
        <f>IF(O28="SI",IFERROR(INDEX('MAPA ASIENTOS'!$D:$D,MATCH(P28,'MAPA ASIENTOS'!$A:$A,0)),"SIN ASIGNAR"),"")</f>
        <v/>
      </c>
    </row>
    <row r="29" ht="17.10000038146973" customHeight="1" s="260">
      <c r="A29" s="315">
        <f>ROW()-1</f>
        <v/>
      </c>
      <c r="B29" s="293" t="n">
        <v>40</v>
      </c>
      <c r="C29" s="293" t="inlineStr">
        <is>
          <t>Coincidencia exacta PDF: Ministra de Ciencia, Tecnología, Conocimiento e Innovación</t>
        </is>
      </c>
      <c r="D29" s="315" t="inlineStr">
        <is>
          <t>OPA</t>
        </is>
      </c>
      <c r="E29" s="293" t="inlineStr">
        <is>
          <t>Ministro</t>
        </is>
      </c>
      <c r="F29" s="293" t="inlineStr">
        <is>
          <t>VIP</t>
        </is>
      </c>
      <c r="G29" s="293" t="inlineStr">
        <is>
          <t>Lincolao Gates, Ximena</t>
        </is>
      </c>
      <c r="H29" s="293" t="inlineStr">
        <is>
          <t>Ximena</t>
        </is>
      </c>
      <c r="I29" s="293" t="inlineStr">
        <is>
          <t>Lincolao</t>
        </is>
      </c>
      <c r="J29" s="293" t="inlineStr">
        <is>
          <t>Gates</t>
        </is>
      </c>
      <c r="K29" s="293" t="inlineStr">
        <is>
          <t>NO</t>
        </is>
      </c>
      <c r="L29" s="293" t="inlineStr">
        <is>
          <t>Ministra de Ciencia, Tecnología, Conocimiento e Innovación</t>
        </is>
      </c>
      <c r="M29" s="293" t="n"/>
      <c r="N29" s="363">
        <f>IFERROR(VALUE(B29),9999)</f>
        <v/>
      </c>
      <c r="O29" s="363">
        <f>IF(AND(G29&lt;&gt;"",K29&lt;&gt;"NO",OR(PARAMETROS!$B$2="TODAS",F29=PARAMETROS!$B$2),OR(PARAMETROS!$B$3="SI y Pendiente",K29="SI")),"SI","NO")</f>
        <v/>
      </c>
      <c r="P29" s="363">
        <f>IF(O29="SI",COUNTIFS($O:$O,"SI",$N:$N,"&lt;"&amp;N29)+COUNTIFS($O:$O,"SI",$N:$N,N29,$A:$A,"&lt;="&amp;A29),"")</f>
        <v/>
      </c>
      <c r="Q29" s="363">
        <f>IF(O29="SI",IFERROR(INDEX('MAPA ASIENTOS'!$D:$D,MATCH(P29,'MAPA ASIENTOS'!$A:$A,0)),"SIN ASIGNAR"),"")</f>
        <v/>
      </c>
    </row>
    <row r="30" ht="17.10000038146973" customHeight="1" s="260">
      <c r="A30" s="313">
        <f>ROW()-1</f>
        <v/>
      </c>
      <c r="B30" s="292" t="n">
        <v>43</v>
      </c>
      <c r="C30" s="292" t="inlineStr">
        <is>
          <t>Categoría PDF: Embajadores Extranjeros (orden interno diplomático no informado)</t>
        </is>
      </c>
      <c r="D30" s="313" t="inlineStr">
        <is>
          <t>OPA</t>
        </is>
      </c>
      <c r="E30" s="292" t="inlineStr">
        <is>
          <t>Excelentísima</t>
        </is>
      </c>
      <c r="F30" s="292" t="inlineStr">
        <is>
          <t>VIP</t>
        </is>
      </c>
      <c r="G30" s="292" t="inlineStr">
        <is>
          <t>Faurie, Jorge</t>
        </is>
      </c>
      <c r="H30" s="292" t="inlineStr">
        <is>
          <t>Jorge</t>
        </is>
      </c>
      <c r="I30" s="292" t="inlineStr">
        <is>
          <t>Faurie</t>
        </is>
      </c>
      <c r="J30" s="292" t="n"/>
      <c r="K30" s="292" t="inlineStr">
        <is>
          <t>NO</t>
        </is>
      </c>
      <c r="L30" s="292" t="inlineStr">
        <is>
          <t>Embajador de Argentina en Chile</t>
        </is>
      </c>
      <c r="M30" s="292" t="n"/>
      <c r="N30" s="363">
        <f>IFERROR(VALUE(B30),9999)</f>
        <v/>
      </c>
      <c r="O30" s="363">
        <f>IF(AND(G30&lt;&gt;"",K30&lt;&gt;"NO",OR(PARAMETROS!$B$2="TODAS",F30=PARAMETROS!$B$2),OR(PARAMETROS!$B$3="SI y Pendiente",K30="SI")),"SI","NO")</f>
        <v/>
      </c>
      <c r="P30" s="363">
        <f>IF(O30="SI",COUNTIFS($O:$O,"SI",$N:$N,"&lt;"&amp;N30)+COUNTIFS($O:$O,"SI",$N:$N,N30,$A:$A,"&lt;="&amp;A30),"")</f>
        <v/>
      </c>
      <c r="Q30" s="363">
        <f>IF(O30="SI",IFERROR(INDEX('MAPA ASIENTOS'!$D:$D,MATCH(P30,'MAPA ASIENTOS'!$A:$A,0)),"SIN ASIGNAR"),"")</f>
        <v/>
      </c>
    </row>
    <row r="31" ht="17.10000038146973" customHeight="1" s="260">
      <c r="A31" s="315">
        <f>ROW()-1</f>
        <v/>
      </c>
      <c r="B31" s="293" t="n">
        <v>43</v>
      </c>
      <c r="C31" s="293" t="inlineStr">
        <is>
          <t>Categoría PDF: Embajadores Extranjeros (orden interno diplomático no informado)</t>
        </is>
      </c>
      <c r="D31" s="315" t="inlineStr">
        <is>
          <t>OPA</t>
        </is>
      </c>
      <c r="E31" s="293" t="inlineStr">
        <is>
          <t>Excelentísima</t>
        </is>
      </c>
      <c r="F31" s="293" t="inlineStr">
        <is>
          <t>VIP</t>
        </is>
      </c>
      <c r="G31" s="293" t="inlineStr">
        <is>
          <t>Barrit Martin, Andrew James</t>
        </is>
      </c>
      <c r="H31" s="293" t="inlineStr">
        <is>
          <t>Andrew James</t>
        </is>
      </c>
      <c r="I31" s="293" t="inlineStr">
        <is>
          <t>Barrit</t>
        </is>
      </c>
      <c r="J31" s="293" t="inlineStr">
        <is>
          <t>Martin</t>
        </is>
      </c>
      <c r="K31" s="293" t="inlineStr">
        <is>
          <t>Pendiente</t>
        </is>
      </c>
      <c r="L31" s="293" t="inlineStr">
        <is>
          <t>Embajador de Australia en Chile</t>
        </is>
      </c>
      <c r="M31" s="293" t="n"/>
      <c r="N31" s="363">
        <f>IFERROR(VALUE(B31),9999)</f>
        <v/>
      </c>
      <c r="O31" s="363">
        <f>IF(AND(G31&lt;&gt;"",K31&lt;&gt;"NO",OR(PARAMETROS!$B$2="TODAS",F31=PARAMETROS!$B$2),OR(PARAMETROS!$B$3="SI y Pendiente",K31="SI")),"SI","NO")</f>
        <v/>
      </c>
      <c r="P31" s="363">
        <f>IF(O31="SI",COUNTIFS($O:$O,"SI",$N:$N,"&lt;"&amp;N31)+COUNTIFS($O:$O,"SI",$N:$N,N31,$A:$A,"&lt;="&amp;A31),"")</f>
        <v/>
      </c>
      <c r="Q31" s="363">
        <f>IF(O31="SI",IFERROR(INDEX('MAPA ASIENTOS'!$D:$D,MATCH(P31,'MAPA ASIENTOS'!$A:$A,0)),"SIN ASIGNAR"),"")</f>
        <v/>
      </c>
    </row>
    <row r="32" ht="17.10000038146973" customFormat="1" customHeight="1" s="17">
      <c r="A32" s="313">
        <f>ROW()-1</f>
        <v/>
      </c>
      <c r="B32" s="292" t="n">
        <v>43</v>
      </c>
      <c r="C32" s="292" t="inlineStr">
        <is>
          <t>Categoría PDF: Embajadores Extranjeros (orden interno diplomático no informado)</t>
        </is>
      </c>
      <c r="D32" s="313" t="inlineStr">
        <is>
          <t>OPA</t>
        </is>
      </c>
      <c r="E32" s="292" t="inlineStr">
        <is>
          <t>Excelentísima</t>
        </is>
      </c>
      <c r="F32" s="292" t="inlineStr">
        <is>
          <t>VIP</t>
        </is>
      </c>
      <c r="G32" s="292" t="inlineStr">
        <is>
          <t>Soares Pacheco, Paulo</t>
        </is>
      </c>
      <c r="H32" s="292" t="inlineStr">
        <is>
          <t>Paulo</t>
        </is>
      </c>
      <c r="I32" s="292" t="inlineStr">
        <is>
          <t>Soares</t>
        </is>
      </c>
      <c r="J32" s="292" t="inlineStr">
        <is>
          <t>Pacheco</t>
        </is>
      </c>
      <c r="K32" s="292" t="inlineStr">
        <is>
          <t>Pendiente</t>
        </is>
      </c>
      <c r="L32" s="292" t="inlineStr">
        <is>
          <t>Embajador de Brasil en Chile</t>
        </is>
      </c>
      <c r="M32" s="292" t="n"/>
      <c r="N32" s="363">
        <f>IFERROR(VALUE(B32),9999)</f>
        <v/>
      </c>
      <c r="O32" s="363">
        <f>IF(AND(G32&lt;&gt;"",K32&lt;&gt;"NO",OR(PARAMETROS!$B$2="TODAS",F32=PARAMETROS!$B$2),OR(PARAMETROS!$B$3="SI y Pendiente",K32="SI")),"SI","NO")</f>
        <v/>
      </c>
      <c r="P32" s="363">
        <f>IF(O32="SI",COUNTIFS($O:$O,"SI",$N:$N,"&lt;"&amp;N32)+COUNTIFS($O:$O,"SI",$N:$N,N32,$A:$A,"&lt;="&amp;A32),"")</f>
        <v/>
      </c>
      <c r="Q32" s="363">
        <f>IF(O32="SI",IFERROR(INDEX('MAPA ASIENTOS'!$D:$D,MATCH(P32,'MAPA ASIENTOS'!$A:$A,0)),"SIN ASIGNAR"),"")</f>
        <v/>
      </c>
    </row>
    <row r="33" ht="17.10000038146973" customFormat="1" customHeight="1" s="17">
      <c r="A33" s="315">
        <f>ROW()-1</f>
        <v/>
      </c>
      <c r="B33" s="293" t="n">
        <v>43</v>
      </c>
      <c r="C33" s="293" t="inlineStr">
        <is>
          <t>Categoría PDF: Embajadores Extranjeros (orden interno diplomático no informado)</t>
        </is>
      </c>
      <c r="D33" s="315" t="inlineStr">
        <is>
          <t>OPA</t>
        </is>
      </c>
      <c r="E33" s="293" t="inlineStr">
        <is>
          <t>Excelentísima</t>
        </is>
      </c>
      <c r="F33" s="293" t="inlineStr">
        <is>
          <t>VIP</t>
        </is>
      </c>
      <c r="G33" s="293" t="inlineStr">
        <is>
          <t>Guanumen Parra, Sebastián</t>
        </is>
      </c>
      <c r="H33" s="293" t="inlineStr">
        <is>
          <t>Sebastián</t>
        </is>
      </c>
      <c r="I33" s="293" t="inlineStr">
        <is>
          <t>Guanumen</t>
        </is>
      </c>
      <c r="J33" s="293" t="inlineStr">
        <is>
          <t>Parra</t>
        </is>
      </c>
      <c r="K33" s="293" t="inlineStr">
        <is>
          <t>Pendiente</t>
        </is>
      </c>
      <c r="L33" s="293" t="inlineStr">
        <is>
          <t>Embajador de Colombia en Chile</t>
        </is>
      </c>
      <c r="M33" s="293" t="n"/>
      <c r="N33" s="363">
        <f>IFERROR(VALUE(B33),9999)</f>
        <v/>
      </c>
      <c r="O33" s="363">
        <f>IF(AND(G33&lt;&gt;"",K33&lt;&gt;"NO",OR(PARAMETROS!$B$2="TODAS",F33=PARAMETROS!$B$2),OR(PARAMETROS!$B$3="SI y Pendiente",K33="SI")),"SI","NO")</f>
        <v/>
      </c>
      <c r="P33" s="363">
        <f>IF(O33="SI",COUNTIFS($O:$O,"SI",$N:$N,"&lt;"&amp;N33)+COUNTIFS($O:$O,"SI",$N:$N,N33,$A:$A,"&lt;="&amp;A33),"")</f>
        <v/>
      </c>
      <c r="Q33" s="363">
        <f>IF(O33="SI",IFERROR(INDEX('MAPA ASIENTOS'!$D:$D,MATCH(P33,'MAPA ASIENTOS'!$A:$A,0)),"SIN ASIGNAR"),"")</f>
        <v/>
      </c>
    </row>
    <row r="34" ht="17.10000038146973" customFormat="1" customHeight="1" s="17">
      <c r="A34" s="313">
        <f>ROW()-1</f>
        <v/>
      </c>
      <c r="B34" s="292" t="n">
        <v>43</v>
      </c>
      <c r="C34" s="292" t="inlineStr">
        <is>
          <t>Categoría PDF: Embajadores Extranjeros (orden interno diplomático no informado)</t>
        </is>
      </c>
      <c r="D34" s="313" t="inlineStr">
        <is>
          <t>OPA</t>
        </is>
      </c>
      <c r="E34" s="292" t="inlineStr">
        <is>
          <t>Excelentísima</t>
        </is>
      </c>
      <c r="F34" s="292" t="inlineStr">
        <is>
          <t>VIP</t>
        </is>
      </c>
      <c r="G34" s="292" t="inlineStr">
        <is>
          <t>Judd, Brandon</t>
        </is>
      </c>
      <c r="H34" s="292" t="inlineStr">
        <is>
          <t>Brandon</t>
        </is>
      </c>
      <c r="I34" s="292" t="inlineStr">
        <is>
          <t>Judd</t>
        </is>
      </c>
      <c r="J34" s="292" t="n"/>
      <c r="K34" s="292" t="inlineStr">
        <is>
          <t>Pendiente</t>
        </is>
      </c>
      <c r="L34" s="292" t="inlineStr">
        <is>
          <t>Embajador de Estados Unidos de América en Chile</t>
        </is>
      </c>
      <c r="M34" s="292" t="n"/>
      <c r="N34" s="363">
        <f>IFERROR(VALUE(B34),9999)</f>
        <v/>
      </c>
      <c r="O34" s="363">
        <f>IF(AND(G34&lt;&gt;"",K34&lt;&gt;"NO",OR(PARAMETROS!$B$2="TODAS",F34=PARAMETROS!$B$2),OR(PARAMETROS!$B$3="SI y Pendiente",K34="SI")),"SI","NO")</f>
        <v/>
      </c>
      <c r="P34" s="363">
        <f>IF(O34="SI",COUNTIFS($O:$O,"SI",$N:$N,"&lt;"&amp;N34)+COUNTIFS($O:$O,"SI",$N:$N,N34,$A:$A,"&lt;="&amp;A34),"")</f>
        <v/>
      </c>
      <c r="Q34" s="363">
        <f>IF(O34="SI",IFERROR(INDEX('MAPA ASIENTOS'!$D:$D,MATCH(P34,'MAPA ASIENTOS'!$A:$A,0)),"SIN ASIGNAR"),"")</f>
        <v/>
      </c>
    </row>
    <row r="35" ht="17.10000038146973" customFormat="1" customHeight="1" s="17">
      <c r="A35" s="315">
        <f>ROW()-1</f>
        <v/>
      </c>
      <c r="B35" s="293" t="n">
        <v>43</v>
      </c>
      <c r="C35" s="293" t="inlineStr">
        <is>
          <t>Categoría PDF: Embajadores Extranjeros (orden interno diplomático no informado)</t>
        </is>
      </c>
      <c r="D35" s="315" t="inlineStr">
        <is>
          <t>OPA</t>
        </is>
      </c>
      <c r="E35" s="293" t="inlineStr">
        <is>
          <t>Excelentísima</t>
        </is>
      </c>
      <c r="F35" s="293" t="inlineStr">
        <is>
          <t>VIP</t>
        </is>
      </c>
      <c r="G35" s="293" t="inlineStr">
        <is>
          <t>Rogeau, Cyrille</t>
        </is>
      </c>
      <c r="H35" s="293" t="inlineStr">
        <is>
          <t>Cyrille</t>
        </is>
      </c>
      <c r="I35" s="293" t="inlineStr">
        <is>
          <t>Rogeau</t>
        </is>
      </c>
      <c r="J35" s="293" t="n"/>
      <c r="K35" s="293" t="inlineStr">
        <is>
          <t>SI</t>
        </is>
      </c>
      <c r="L35" s="293" t="inlineStr">
        <is>
          <t>Embajador de Francia en Chile</t>
        </is>
      </c>
      <c r="M35" s="293" t="n"/>
      <c r="N35" s="363">
        <f>IFERROR(VALUE(B35),9999)</f>
        <v/>
      </c>
      <c r="O35" s="363">
        <f>IF(AND(G35&lt;&gt;"",K35&lt;&gt;"NO",OR(PARAMETROS!$B$2="TODAS",F35=PARAMETROS!$B$2),OR(PARAMETROS!$B$3="SI y Pendiente",K35="SI")),"SI","NO")</f>
        <v/>
      </c>
      <c r="P35" s="363">
        <f>IF(O35="SI",COUNTIFS($O:$O,"SI",$N:$N,"&lt;"&amp;N35)+COUNTIFS($O:$O,"SI",$N:$N,N35,$A:$A,"&lt;="&amp;A35),"")</f>
        <v/>
      </c>
      <c r="Q35" s="363">
        <f>IF(O35="SI",IFERROR(INDEX('MAPA ASIENTOS'!$D:$D,MATCH(P35,'MAPA ASIENTOS'!$A:$A,0)),"SIN ASIGNAR"),"")</f>
        <v/>
      </c>
    </row>
    <row r="36" ht="17.10000038146973" customFormat="1" customHeight="1" s="17">
      <c r="A36" s="313">
        <f>ROW()-1</f>
        <v/>
      </c>
      <c r="B36" s="292" t="n">
        <v>43</v>
      </c>
      <c r="C36" s="292" t="inlineStr">
        <is>
          <t>Precedencia nacional / agrupación por cargo</t>
        </is>
      </c>
      <c r="D36" s="313" t="inlineStr">
        <is>
          <t>OPA</t>
        </is>
      </c>
      <c r="E36" s="292" t="inlineStr">
        <is>
          <t>Excelentísima</t>
        </is>
      </c>
      <c r="F36" s="292" t="inlineStr">
        <is>
          <t>VIP</t>
        </is>
      </c>
      <c r="G36" s="292" t="inlineStr">
        <is>
          <t>Qingbao, Niu</t>
        </is>
      </c>
      <c r="H36" s="292" t="inlineStr">
        <is>
          <t>Niu</t>
        </is>
      </c>
      <c r="I36" s="292" t="inlineStr">
        <is>
          <t>Qingbao</t>
        </is>
      </c>
      <c r="J36" s="292" t="n"/>
      <c r="K36" s="292" t="inlineStr">
        <is>
          <t>Pendiente</t>
        </is>
      </c>
      <c r="L36" s="292" t="inlineStr">
        <is>
          <t>Embajador de la República Popular China en Chile</t>
        </is>
      </c>
      <c r="M36" s="292" t="n"/>
      <c r="N36" s="363">
        <f>IFERROR(VALUE(B36),9999)</f>
        <v/>
      </c>
      <c r="O36" s="363">
        <f>IF(AND(G36&lt;&gt;"",K36&lt;&gt;"NO",OR(PARAMETROS!$B$2="TODAS",F36=PARAMETROS!$B$2),OR(PARAMETROS!$B$3="SI y Pendiente",K36="SI")),"SI","NO")</f>
        <v/>
      </c>
      <c r="P36" s="363">
        <f>IF(O36="SI",COUNTIFS($O:$O,"SI",$N:$N,"&lt;"&amp;N36)+COUNTIFS($O:$O,"SI",$N:$N,N36,$A:$A,"&lt;="&amp;A36),"")</f>
        <v/>
      </c>
      <c r="Q36" s="363">
        <f>IF(O36="SI",IFERROR(INDEX('MAPA ASIENTOS'!$D:$D,MATCH(P36,'MAPA ASIENTOS'!$A:$A,0)),"SIN ASIGNAR"),"")</f>
        <v/>
      </c>
    </row>
    <row r="37" ht="17.10000038146973" customFormat="1" customHeight="1" s="20">
      <c r="A37" s="315">
        <f>ROW()-1</f>
        <v/>
      </c>
      <c r="B37" s="293" t="n">
        <v>43</v>
      </c>
      <c r="C37" s="293" t="inlineStr">
        <is>
          <t>Precedencia nacional / agrupación por cargo</t>
        </is>
      </c>
      <c r="D37" s="315" t="inlineStr">
        <is>
          <t>OPA</t>
        </is>
      </c>
      <c r="E37" s="293" t="inlineStr">
        <is>
          <t>Excelentísima</t>
        </is>
      </c>
      <c r="F37" s="293" t="inlineStr">
        <is>
          <t>VIP</t>
        </is>
      </c>
      <c r="G37" s="293" t="inlineStr">
        <is>
          <t>El Ghali, Kenza</t>
        </is>
      </c>
      <c r="H37" s="293" t="inlineStr">
        <is>
          <t>Kenza</t>
        </is>
      </c>
      <c r="I37" s="293" t="inlineStr">
        <is>
          <t>El Ghali</t>
        </is>
      </c>
      <c r="J37" s="293" t="n"/>
      <c r="K37" s="293" t="inlineStr">
        <is>
          <t>Pendiente</t>
        </is>
      </c>
      <c r="L37" s="293" t="inlineStr">
        <is>
          <t>Embajador de Marruecos</t>
        </is>
      </c>
      <c r="M37" s="293" t="n"/>
      <c r="N37" s="363">
        <f>IFERROR(VALUE(B37),9999)</f>
        <v/>
      </c>
      <c r="O37" s="363">
        <f>IF(AND(G37&lt;&gt;"",K37&lt;&gt;"NO",OR(PARAMETROS!$B$2="TODAS",F37=PARAMETROS!$B$2),OR(PARAMETROS!$B$3="SI y Pendiente",K37="SI")),"SI","NO")</f>
        <v/>
      </c>
      <c r="P37" s="363">
        <f>IF(O37="SI",COUNTIFS($O:$O,"SI",$N:$N,"&lt;"&amp;N37)+COUNTIFS($O:$O,"SI",$N:$N,N37,$A:$A,"&lt;="&amp;A37),"")</f>
        <v/>
      </c>
      <c r="Q37" s="363">
        <f>IF(O37="SI",IFERROR(INDEX('MAPA ASIENTOS'!$D:$D,MATCH(P37,'MAPA ASIENTOS'!$A:$A,0)),"SIN ASIGNAR"),"")</f>
        <v/>
      </c>
    </row>
    <row r="38" ht="17.10000038146973" customFormat="1" customHeight="1" s="20">
      <c r="A38" s="313">
        <f>ROW()-1</f>
        <v/>
      </c>
      <c r="B38" s="292" t="n">
        <v>43</v>
      </c>
      <c r="C38" s="292" t="inlineStr">
        <is>
          <t>Categoría PDF: Embajadores Extranjeros (orden interno diplomático no informado)</t>
        </is>
      </c>
      <c r="D38" s="313" t="inlineStr">
        <is>
          <t>OPA</t>
        </is>
      </c>
      <c r="E38" s="292" t="inlineStr">
        <is>
          <t>Excelentísima</t>
        </is>
      </c>
      <c r="F38" s="292" t="inlineStr">
        <is>
          <t>VIP</t>
        </is>
      </c>
      <c r="G38" s="292" t="inlineStr">
        <is>
          <t>Pollen Nilsen, Per</t>
        </is>
      </c>
      <c r="H38" s="292" t="inlineStr">
        <is>
          <t>Per</t>
        </is>
      </c>
      <c r="I38" s="292" t="inlineStr">
        <is>
          <t>Pollen</t>
        </is>
      </c>
      <c r="J38" s="292" t="inlineStr">
        <is>
          <t>Nilsen</t>
        </is>
      </c>
      <c r="K38" s="292" t="inlineStr">
        <is>
          <t>Pendiente</t>
        </is>
      </c>
      <c r="L38" s="292" t="inlineStr">
        <is>
          <t>Embajador de Noruega en Chile</t>
        </is>
      </c>
      <c r="M38" s="292" t="n"/>
      <c r="N38" s="363">
        <f>IFERROR(VALUE(B38),9999)</f>
        <v/>
      </c>
      <c r="O38" s="363">
        <f>IF(AND(G38&lt;&gt;"",K38&lt;&gt;"NO",OR(PARAMETROS!$B$2="TODAS",F38=PARAMETROS!$B$2),OR(PARAMETROS!$B$3="SI y Pendiente",K38="SI")),"SI","NO")</f>
        <v/>
      </c>
      <c r="P38" s="363">
        <f>IF(O38="SI",COUNTIFS($O:$O,"SI",$N:$N,"&lt;"&amp;N38)+COUNTIFS($O:$O,"SI",$N:$N,N38,$A:$A,"&lt;="&amp;A38),"")</f>
        <v/>
      </c>
      <c r="Q38" s="363">
        <f>IF(O38="SI",IFERROR(INDEX('MAPA ASIENTOS'!$D:$D,MATCH(P38,'MAPA ASIENTOS'!$A:$A,0)),"SIN ASIGNAR"),"")</f>
        <v/>
      </c>
    </row>
    <row r="39" ht="17.10000038146973" customFormat="1" customHeight="1" s="17">
      <c r="A39" s="315">
        <f>ROW()-1</f>
        <v/>
      </c>
      <c r="B39" s="293" t="n">
        <v>43</v>
      </c>
      <c r="C39" s="293" t="inlineStr">
        <is>
          <t>Precedencia nacional / agrupación por cargo</t>
        </is>
      </c>
      <c r="D39" s="315" t="inlineStr">
        <is>
          <t>OPA</t>
        </is>
      </c>
      <c r="E39" s="293" t="inlineStr">
        <is>
          <t>Excelentísima</t>
        </is>
      </c>
      <c r="F39" s="293" t="inlineStr">
        <is>
          <t>VIP</t>
        </is>
      </c>
      <c r="G39" s="293" t="inlineStr">
        <is>
          <t>Courtny, Daniela</t>
        </is>
      </c>
      <c r="H39" s="293" t="inlineStr">
        <is>
          <t>Daniela</t>
        </is>
      </c>
      <c r="I39" s="293" t="inlineStr">
        <is>
          <t>Rigoli</t>
        </is>
      </c>
      <c r="J39" s="293" t="n"/>
      <c r="K39" s="293" t="inlineStr">
        <is>
          <t>NO</t>
        </is>
      </c>
      <c r="L39" s="293" t="inlineStr">
        <is>
          <t>Embajador de Nueva Zelandia en Chile</t>
        </is>
      </c>
      <c r="M39" s="293" t="n"/>
      <c r="N39" s="363">
        <f>IFERROR(VALUE(B39),9999)</f>
        <v/>
      </c>
      <c r="O39" s="363">
        <f>IF(AND(G39&lt;&gt;"",K39&lt;&gt;"NO",OR(PARAMETROS!$B$2="TODAS",F39=PARAMETROS!$B$2),OR(PARAMETROS!$B$3="SI y Pendiente",K39="SI")),"SI","NO")</f>
        <v/>
      </c>
      <c r="P39" s="363">
        <f>IF(O39="SI",COUNTIFS($O:$O,"SI",$N:$N,"&lt;"&amp;N39)+COUNTIFS($O:$O,"SI",$N:$N,N39,$A:$A,"&lt;="&amp;A39),"")</f>
        <v/>
      </c>
      <c r="Q39" s="363">
        <f>IF(O39="SI",IFERROR(INDEX('MAPA ASIENTOS'!$D:$D,MATCH(P39,'MAPA ASIENTOS'!$A:$A,0)),"SIN ASIGNAR"),"")</f>
        <v/>
      </c>
    </row>
    <row r="40" ht="17.10000038146973" customFormat="1" customHeight="1" s="17">
      <c r="A40" s="313">
        <f>ROW()-1</f>
        <v/>
      </c>
      <c r="B40" s="292" t="n">
        <v>43</v>
      </c>
      <c r="C40" s="292" t="inlineStr">
        <is>
          <t>Categoría PDF: Embajadores Extranjeros (orden interno diplomático no informado)</t>
        </is>
      </c>
      <c r="D40" s="313" t="inlineStr">
        <is>
          <t>OPA</t>
        </is>
      </c>
      <c r="E40" s="292" t="inlineStr">
        <is>
          <t>Excelentísima</t>
        </is>
      </c>
      <c r="F40" s="292" t="inlineStr">
        <is>
          <t>VIP</t>
        </is>
      </c>
      <c r="G40" s="292" t="inlineStr">
        <is>
          <t>Camino Cannock, Peter</t>
        </is>
      </c>
      <c r="H40" s="292" t="inlineStr">
        <is>
          <t>Peter</t>
        </is>
      </c>
      <c r="I40" s="292" t="inlineStr">
        <is>
          <t>Camino</t>
        </is>
      </c>
      <c r="J40" s="292" t="inlineStr">
        <is>
          <t>Cannock</t>
        </is>
      </c>
      <c r="K40" s="292" t="inlineStr">
        <is>
          <t>Pendiente</t>
        </is>
      </c>
      <c r="L40" s="292" t="inlineStr">
        <is>
          <t>Embajador de Perú en Chile</t>
        </is>
      </c>
      <c r="M40" s="292" t="n"/>
      <c r="N40" s="363">
        <f>IFERROR(VALUE(B40),9999)</f>
        <v/>
      </c>
      <c r="O40" s="363">
        <f>IF(AND(G40&lt;&gt;"",K40&lt;&gt;"NO",OR(PARAMETROS!$B$2="TODAS",F40=PARAMETROS!$B$2),OR(PARAMETROS!$B$3="SI y Pendiente",K40="SI")),"SI","NO")</f>
        <v/>
      </c>
      <c r="P40" s="363">
        <f>IF(O40="SI",COUNTIFS($O:$O,"SI",$N:$N,"&lt;"&amp;N40)+COUNTIFS($O:$O,"SI",$N:$N,N40,$A:$A,"&lt;="&amp;A40),"")</f>
        <v/>
      </c>
      <c r="Q40" s="363">
        <f>IF(O40="SI",IFERROR(INDEX('MAPA ASIENTOS'!$D:$D,MATCH(P40,'MAPA ASIENTOS'!$A:$A,0)),"SIN ASIGNAR"),"")</f>
        <v/>
      </c>
    </row>
    <row r="41" ht="17.10000038146973" customFormat="1" customHeight="1" s="17">
      <c r="A41" s="315">
        <f>ROW()-1</f>
        <v/>
      </c>
      <c r="B41" s="293" t="n">
        <v>43</v>
      </c>
      <c r="C41" s="293" t="inlineStr">
        <is>
          <t>Categoría PDF: Embajadores Extranjeros (orden interno diplomático no informado)</t>
        </is>
      </c>
      <c r="D41" s="315" t="inlineStr">
        <is>
          <t>OPA</t>
        </is>
      </c>
      <c r="E41" s="293" t="inlineStr">
        <is>
          <t>Excelentísima</t>
        </is>
      </c>
      <c r="F41" s="293" t="inlineStr">
        <is>
          <t>VIP</t>
        </is>
      </c>
      <c r="G41" s="293" t="inlineStr">
        <is>
          <t>Wiklund, Tomás</t>
        </is>
      </c>
      <c r="H41" s="293" t="inlineStr">
        <is>
          <t>Eva Sofia</t>
        </is>
      </c>
      <c r="I41" s="293" t="inlineStr">
        <is>
          <t>Karlberg</t>
        </is>
      </c>
      <c r="J41" s="293" t="n"/>
      <c r="K41" s="293" t="inlineStr">
        <is>
          <t>Pendiente</t>
        </is>
      </c>
      <c r="L41" s="293" t="inlineStr">
        <is>
          <t>Embajador del Reino de Suecia en Chile</t>
        </is>
      </c>
      <c r="M41" s="293" t="n"/>
      <c r="N41" s="363">
        <f>IFERROR(VALUE(B41),9999)</f>
        <v/>
      </c>
      <c r="O41" s="363">
        <f>IF(AND(G41&lt;&gt;"",K41&lt;&gt;"NO",OR(PARAMETROS!$B$2="TODAS",F41=PARAMETROS!$B$2),OR(PARAMETROS!$B$3="SI y Pendiente",K41="SI")),"SI","NO")</f>
        <v/>
      </c>
      <c r="P41" s="363">
        <f>IF(O41="SI",COUNTIFS($O:$O,"SI",$N:$N,"&lt;"&amp;N41)+COUNTIFS($O:$O,"SI",$N:$N,N41,$A:$A,"&lt;="&amp;A41),"")</f>
        <v/>
      </c>
      <c r="Q41" s="363">
        <f>IF(O41="SI",IFERROR(INDEX('MAPA ASIENTOS'!$D:$D,MATCH(P41,'MAPA ASIENTOS'!$A:$A,0)),"SIN ASIGNAR"),"")</f>
        <v/>
      </c>
    </row>
    <row r="42" ht="17.10000038146973" customHeight="1" s="260">
      <c r="A42" s="313">
        <f>ROW()-1</f>
        <v/>
      </c>
      <c r="B42" s="292" t="n">
        <v>43</v>
      </c>
      <c r="C42" s="292" t="inlineStr">
        <is>
          <t>Categoría PDF: Embajadores Extranjeros (orden interno diplomático no informado)</t>
        </is>
      </c>
      <c r="D42" s="313" t="inlineStr">
        <is>
          <t>OPA</t>
        </is>
      </c>
      <c r="E42" s="292" t="inlineStr">
        <is>
          <t>Excelentísima</t>
        </is>
      </c>
      <c r="F42" s="292" t="inlineStr">
        <is>
          <t>VIP</t>
        </is>
      </c>
      <c r="G42" s="292" t="inlineStr">
        <is>
          <t>Concar, David</t>
        </is>
      </c>
      <c r="H42" s="292" t="inlineStr">
        <is>
          <t>David</t>
        </is>
      </c>
      <c r="I42" s="292" t="inlineStr">
        <is>
          <t>Concar</t>
        </is>
      </c>
      <c r="J42" s="292" t="n"/>
      <c r="K42" s="292" t="inlineStr">
        <is>
          <t>Pendiente</t>
        </is>
      </c>
      <c r="L42" s="292" t="inlineStr">
        <is>
          <t>Embajador del Reino Unido de Gran Bretaña e Irlanda del Norte en Chile</t>
        </is>
      </c>
      <c r="M42" s="292" t="n"/>
      <c r="N42" s="363">
        <f>IFERROR(VALUE(B42),9999)</f>
        <v/>
      </c>
      <c r="O42" s="363">
        <f>IF(AND(G42&lt;&gt;"",K42&lt;&gt;"NO",OR(PARAMETROS!$B$2="TODAS",F42=PARAMETROS!$B$2),OR(PARAMETROS!$B$3="SI y Pendiente",K42="SI")),"SI","NO")</f>
        <v/>
      </c>
      <c r="P42" s="363">
        <f>IF(O42="SI",COUNTIFS($O:$O,"SI",$N:$N,"&lt;"&amp;N42)+COUNTIFS($O:$O,"SI",$N:$N,N42,$A:$A,"&lt;="&amp;A42),"")</f>
        <v/>
      </c>
      <c r="Q42" s="363">
        <f>IF(O42="SI",IFERROR(INDEX('MAPA ASIENTOS'!$D:$D,MATCH(P42,'MAPA ASIENTOS'!$A:$A,0)),"SIN ASIGNAR"),"")</f>
        <v/>
      </c>
    </row>
    <row r="43" ht="17.10000038146973" customFormat="1" customHeight="1" s="279">
      <c r="A43" s="315">
        <f>ROW()-1</f>
        <v/>
      </c>
      <c r="B43" s="293" t="n">
        <v>43</v>
      </c>
      <c r="C43" s="293" t="inlineStr">
        <is>
          <t>Precedencia nacional / agrupación por cargo</t>
        </is>
      </c>
      <c r="D43" s="315" t="inlineStr">
        <is>
          <t>OPA</t>
        </is>
      </c>
      <c r="E43" s="293" t="inlineStr">
        <is>
          <t>Excelentísima</t>
        </is>
      </c>
      <c r="F43" s="293" t="inlineStr">
        <is>
          <t>VIP</t>
        </is>
      </c>
      <c r="G43" s="293" t="inlineStr">
        <is>
          <t>Fries-gaier, Susanne</t>
        </is>
      </c>
      <c r="H43" s="293" t="inlineStr">
        <is>
          <t>Susanne</t>
        </is>
      </c>
      <c r="I43" s="293" t="inlineStr">
        <is>
          <t>Fries-gaier</t>
        </is>
      </c>
      <c r="J43" s="293" t="n"/>
      <c r="K43" s="293" t="inlineStr">
        <is>
          <t>NO</t>
        </is>
      </c>
      <c r="L43" s="293" t="inlineStr">
        <is>
          <t>Embajadora de Alemania en Chile</t>
        </is>
      </c>
      <c r="M43" s="293" t="n"/>
      <c r="N43" s="363">
        <f>IFERROR(VALUE(B43),9999)</f>
        <v/>
      </c>
      <c r="O43" s="363">
        <f>IF(AND(G43&lt;&gt;"",K43&lt;&gt;"NO",OR(PARAMETROS!$B$2="TODAS",F43=PARAMETROS!$B$2),OR(PARAMETROS!$B$3="SI y Pendiente",K43="SI")),"SI","NO")</f>
        <v/>
      </c>
      <c r="P43" s="363">
        <f>IF(O43="SI",COUNTIFS($O:$O,"SI",$N:$N,"&lt;"&amp;N43)+COUNTIFS($O:$O,"SI",$N:$N,N43,$A:$A,"&lt;="&amp;A43),"")</f>
        <v/>
      </c>
      <c r="Q43" s="363">
        <f>IF(O43="SI",IFERROR(INDEX('MAPA ASIENTOS'!$D:$D,MATCH(P43,'MAPA ASIENTOS'!$A:$A,0)),"SIN ASIGNAR"),"")</f>
        <v/>
      </c>
    </row>
    <row r="44" ht="17.10000038146973" customFormat="1" customHeight="1" s="20">
      <c r="A44" s="313">
        <f>ROW()-1</f>
        <v/>
      </c>
      <c r="B44" s="292" t="n">
        <v>43</v>
      </c>
      <c r="C44" s="292" t="inlineStr">
        <is>
          <t>Categoría PDF: Embajadores Extranjeros (orden interno diplomático no informado)</t>
        </is>
      </c>
      <c r="D44" s="313" t="inlineStr">
        <is>
          <t>OPA</t>
        </is>
      </c>
      <c r="E44" s="292" t="inlineStr">
        <is>
          <t>Excelentísima</t>
        </is>
      </c>
      <c r="F44" s="292" t="inlineStr">
        <is>
          <t>VIP</t>
        </is>
      </c>
      <c r="G44" s="292" t="inlineStr">
        <is>
          <t>Guay Guay, Karolina Linda</t>
        </is>
      </c>
      <c r="H44" s="292" t="inlineStr">
        <is>
          <t>Karolina Linda</t>
        </is>
      </c>
      <c r="I44" s="292" t="inlineStr">
        <is>
          <t>Guay</t>
        </is>
      </c>
      <c r="J44" s="292" t="inlineStr">
        <is>
          <t>Guay</t>
        </is>
      </c>
      <c r="K44" s="292" t="inlineStr">
        <is>
          <t>SI</t>
        </is>
      </c>
      <c r="L44" s="292" t="inlineStr">
        <is>
          <t>Embajadora de Canadá en Chile</t>
        </is>
      </c>
      <c r="M44" s="292" t="n"/>
      <c r="N44" s="363">
        <f>IFERROR(VALUE(B44),9999)</f>
        <v/>
      </c>
      <c r="O44" s="363">
        <f>IF(AND(G44&lt;&gt;"",K44&lt;&gt;"NO",OR(PARAMETROS!$B$2="TODAS",F44=PARAMETROS!$B$2),OR(PARAMETROS!$B$3="SI y Pendiente",K44="SI")),"SI","NO")</f>
        <v/>
      </c>
      <c r="P44" s="363">
        <f>IF(O44="SI",COUNTIFS($O:$O,"SI",$N:$N,"&lt;"&amp;N44)+COUNTIFS($O:$O,"SI",$N:$N,N44,$A:$A,"&lt;="&amp;A44),"")</f>
        <v/>
      </c>
      <c r="Q44" s="363">
        <f>IF(O44="SI",IFERROR(INDEX('MAPA ASIENTOS'!$D:$D,MATCH(P44,'MAPA ASIENTOS'!$A:$A,0)),"SIN ASIGNAR"),"")</f>
        <v/>
      </c>
    </row>
    <row r="45" ht="17.10000038146973" customFormat="1" customHeight="1" s="20">
      <c r="A45" s="315">
        <f>ROW()-1</f>
        <v/>
      </c>
      <c r="B45" s="293" t="n">
        <v>43</v>
      </c>
      <c r="C45" s="293" t="inlineStr">
        <is>
          <t>Precedencia nacional / agrupación por cargo</t>
        </is>
      </c>
      <c r="D45" s="315" t="inlineStr">
        <is>
          <t>OPA</t>
        </is>
      </c>
      <c r="E45" s="293" t="inlineStr">
        <is>
          <t>Excelentísima</t>
        </is>
      </c>
      <c r="F45" s="293" t="inlineStr">
        <is>
          <t>VIP</t>
        </is>
      </c>
      <c r="G45" s="293" t="inlineStr">
        <is>
          <t>Jae Kim, Hak</t>
        </is>
      </c>
      <c r="H45" s="293" t="inlineStr">
        <is>
          <t>Hak</t>
        </is>
      </c>
      <c r="I45" s="293" t="inlineStr">
        <is>
          <t>Jae Kim</t>
        </is>
      </c>
      <c r="J45" s="293" t="n"/>
      <c r="K45" s="293" t="inlineStr">
        <is>
          <t>Pendiente</t>
        </is>
      </c>
      <c r="L45" s="293" t="inlineStr">
        <is>
          <t>Embajadora de Corea en Chile</t>
        </is>
      </c>
      <c r="M45" s="293" t="n"/>
      <c r="N45" s="363">
        <f>IFERROR(VALUE(B45),9999)</f>
        <v/>
      </c>
      <c r="O45" s="363">
        <f>IF(AND(G45&lt;&gt;"",K45&lt;&gt;"NO",OR(PARAMETROS!$B$2="TODAS",F45=PARAMETROS!$B$2),OR(PARAMETROS!$B$3="SI y Pendiente",K45="SI")),"SI","NO")</f>
        <v/>
      </c>
      <c r="P45" s="363">
        <f>IF(O45="SI",COUNTIFS($O:$O,"SI",$N:$N,"&lt;"&amp;N45)+COUNTIFS($O:$O,"SI",$N:$N,N45,$A:$A,"&lt;="&amp;A45),"")</f>
        <v/>
      </c>
      <c r="Q45" s="363">
        <f>IF(O45="SI",IFERROR(INDEX('MAPA ASIENTOS'!$D:$D,MATCH(P45,'MAPA ASIENTOS'!$A:$A,0)),"SIN ASIGNAR"),"")</f>
        <v/>
      </c>
    </row>
    <row r="46" ht="17.10000038146973" customFormat="1" customHeight="1" s="20">
      <c r="A46" s="313">
        <f>ROW()-1</f>
        <v/>
      </c>
      <c r="B46" s="292" t="n">
        <v>43</v>
      </c>
      <c r="C46" s="292" t="inlineStr">
        <is>
          <t>Categoría PDF: Embajadores Extranjeros (orden interno diplomático no informado)</t>
        </is>
      </c>
      <c r="D46" s="313" t="inlineStr">
        <is>
          <t>OPA</t>
        </is>
      </c>
      <c r="E46" s="292" t="inlineStr">
        <is>
          <t>Excelentísima</t>
        </is>
      </c>
      <c r="F46" s="292" t="inlineStr">
        <is>
          <t>VIP</t>
        </is>
      </c>
      <c r="G46" s="292" t="inlineStr">
        <is>
          <t>Andrade Abdo, Lotty Farah</t>
        </is>
      </c>
      <c r="H46" s="292" t="inlineStr">
        <is>
          <t>Lotty Farah</t>
        </is>
      </c>
      <c r="I46" s="292" t="inlineStr">
        <is>
          <t>Andrade</t>
        </is>
      </c>
      <c r="J46" s="292" t="inlineStr">
        <is>
          <t>Abdo</t>
        </is>
      </c>
      <c r="K46" s="292" t="inlineStr">
        <is>
          <t>Pendiente</t>
        </is>
      </c>
      <c r="L46" s="292" t="inlineStr">
        <is>
          <t>Embajadora de Ecuador en Chile</t>
        </is>
      </c>
      <c r="M46" s="292" t="n"/>
      <c r="N46" s="363">
        <f>IFERROR(VALUE(B46),9999)</f>
        <v/>
      </c>
      <c r="O46" s="363">
        <f>IF(AND(G46&lt;&gt;"",K46&lt;&gt;"NO",OR(PARAMETROS!$B$2="TODAS",F46=PARAMETROS!$B$2),OR(PARAMETROS!$B$3="SI y Pendiente",K46="SI")),"SI","NO")</f>
        <v/>
      </c>
      <c r="P46" s="363">
        <f>IF(O46="SI",COUNTIFS($O:$O,"SI",$N:$N,"&lt;"&amp;N46)+COUNTIFS($O:$O,"SI",$N:$N,N46,$A:$A,"&lt;="&amp;A46),"")</f>
        <v/>
      </c>
      <c r="Q46" s="363">
        <f>IF(O46="SI",IFERROR(INDEX('MAPA ASIENTOS'!$D:$D,MATCH(P46,'MAPA ASIENTOS'!$A:$A,0)),"SIN ASIGNAR"),"")</f>
        <v/>
      </c>
    </row>
    <row r="47" ht="17.10000038146973" customFormat="1" customHeight="1" s="20">
      <c r="A47" s="315">
        <f>ROW()-1</f>
        <v/>
      </c>
      <c r="B47" s="293" t="n">
        <v>43</v>
      </c>
      <c r="C47" s="293" t="inlineStr">
        <is>
          <t>Categoría PDF: Embajadores Extranjeros (orden interno diplomático no informado)</t>
        </is>
      </c>
      <c r="D47" s="315" t="inlineStr">
        <is>
          <t>OPA</t>
        </is>
      </c>
      <c r="E47" s="293" t="inlineStr">
        <is>
          <t>Excelentísima</t>
        </is>
      </c>
      <c r="F47" s="293" t="inlineStr">
        <is>
          <t>VIP</t>
        </is>
      </c>
      <c r="G47" s="293" t="inlineStr">
        <is>
          <t>Oroz Ulibarri, Laura</t>
        </is>
      </c>
      <c r="H47" s="293" t="inlineStr">
        <is>
          <t>Laura</t>
        </is>
      </c>
      <c r="I47" s="293" t="inlineStr">
        <is>
          <t>Oroz</t>
        </is>
      </c>
      <c r="J47" s="293" t="inlineStr">
        <is>
          <t>Ulibarri</t>
        </is>
      </c>
      <c r="K47" s="293" t="inlineStr">
        <is>
          <t>Pendiente</t>
        </is>
      </c>
      <c r="L47" s="293" t="inlineStr">
        <is>
          <t>Embajadora de España en Chile</t>
        </is>
      </c>
      <c r="M47" s="293" t="n"/>
      <c r="N47" s="363">
        <f>IFERROR(VALUE(B47),9999)</f>
        <v/>
      </c>
      <c r="O47" s="363">
        <f>IF(AND(G47&lt;&gt;"",K47&lt;&gt;"NO",OR(PARAMETROS!$B$2="TODAS",F47=PARAMETROS!$B$2),OR(PARAMETROS!$B$3="SI y Pendiente",K47="SI")),"SI","NO")</f>
        <v/>
      </c>
      <c r="P47" s="363">
        <f>IF(O47="SI",COUNTIFS($O:$O,"SI",$N:$N,"&lt;"&amp;N47)+COUNTIFS($O:$O,"SI",$N:$N,N47,$A:$A,"&lt;="&amp;A47),"")</f>
        <v/>
      </c>
      <c r="Q47" s="363">
        <f>IF(O47="SI",IFERROR(INDEX('MAPA ASIENTOS'!$D:$D,MATCH(P47,'MAPA ASIENTOS'!$A:$A,0)),"SIN ASIGNAR"),"")</f>
        <v/>
      </c>
    </row>
    <row r="48" ht="17.10000038146973" customFormat="1" customHeight="1" s="279">
      <c r="A48" s="313">
        <f>ROW()-1</f>
        <v/>
      </c>
      <c r="B48" s="292" t="n">
        <v>43</v>
      </c>
      <c r="C48" s="292" t="inlineStr">
        <is>
          <t>Categoría PDF: Embajadores Extranjeros (orden interno diplomático no informado)</t>
        </is>
      </c>
      <c r="D48" s="313" t="inlineStr">
        <is>
          <t>OPA</t>
        </is>
      </c>
      <c r="E48" s="292" t="inlineStr">
        <is>
          <t>Excelentísima</t>
        </is>
      </c>
      <c r="F48" s="292" t="inlineStr">
        <is>
          <t>VIP</t>
        </is>
      </c>
      <c r="G48" s="292" t="inlineStr">
        <is>
          <t>Kotkajarvi, Johanna</t>
        </is>
      </c>
      <c r="H48" s="292" t="inlineStr">
        <is>
          <t>Johanna</t>
        </is>
      </c>
      <c r="I48" s="292" t="inlineStr">
        <is>
          <t>Kotkajarvi</t>
        </is>
      </c>
      <c r="J48" s="292" t="n"/>
      <c r="K48" s="292" t="inlineStr">
        <is>
          <t>Pendiente</t>
        </is>
      </c>
      <c r="L48" s="292" t="inlineStr">
        <is>
          <t>Embajadora de Finlandia en Chile</t>
        </is>
      </c>
      <c r="M48" s="292" t="n"/>
      <c r="N48" s="363">
        <f>IFERROR(VALUE(B48),9999)</f>
        <v/>
      </c>
      <c r="O48" s="363">
        <f>IF(AND(G48&lt;&gt;"",K48&lt;&gt;"NO",OR(PARAMETROS!$B$2="TODAS",F48=PARAMETROS!$B$2),OR(PARAMETROS!$B$3="SI y Pendiente",K48="SI")),"SI","NO")</f>
        <v/>
      </c>
      <c r="P48" s="363">
        <f>IF(O48="SI",COUNTIFS($O:$O,"SI",$N:$N,"&lt;"&amp;N48)+COUNTIFS($O:$O,"SI",$N:$N,N48,$A:$A,"&lt;="&amp;A48),"")</f>
        <v/>
      </c>
      <c r="Q48" s="363">
        <f>IF(O48="SI",IFERROR(INDEX('MAPA ASIENTOS'!$D:$D,MATCH(P48,'MAPA ASIENTOS'!$A:$A,0)),"SIN ASIGNAR"),"")</f>
        <v/>
      </c>
    </row>
    <row r="49" ht="17.10000038146973" customFormat="1" customHeight="1" s="279">
      <c r="A49" s="315">
        <f>ROW()-1</f>
        <v/>
      </c>
      <c r="B49" s="293" t="n">
        <v>43</v>
      </c>
      <c r="C49" s="293" t="inlineStr">
        <is>
          <t>Precedencia nacional / agrupación por cargo</t>
        </is>
      </c>
      <c r="D49" s="315" t="inlineStr">
        <is>
          <t>OPA</t>
        </is>
      </c>
      <c r="E49" s="293" t="inlineStr">
        <is>
          <t>Excelentísima</t>
        </is>
      </c>
      <c r="F49" s="293" t="inlineStr">
        <is>
          <t>VIP</t>
        </is>
      </c>
      <c r="G49" s="293" t="inlineStr">
        <is>
          <t>Lewi, Peleg</t>
        </is>
      </c>
      <c r="H49" s="293" t="inlineStr">
        <is>
          <t>Peleg</t>
        </is>
      </c>
      <c r="I49" s="293" t="inlineStr">
        <is>
          <t>Lewi</t>
        </is>
      </c>
      <c r="J49" s="293" t="n"/>
      <c r="K49" s="293" t="inlineStr">
        <is>
          <t>SI</t>
        </is>
      </c>
      <c r="L49" s="293" t="inlineStr">
        <is>
          <t>Embajadora de Israel en Chile</t>
        </is>
      </c>
      <c r="M49" s="293" t="n"/>
      <c r="N49" s="363">
        <f>IFERROR(VALUE(B49),9999)</f>
        <v/>
      </c>
      <c r="O49" s="363">
        <f>IF(AND(G49&lt;&gt;"",K49&lt;&gt;"NO",OR(PARAMETROS!$B$2="TODAS",F49=PARAMETROS!$B$2),OR(PARAMETROS!$B$3="SI y Pendiente",K49="SI")),"SI","NO")</f>
        <v/>
      </c>
      <c r="P49" s="363">
        <f>IF(O49="SI",COUNTIFS($O:$O,"SI",$N:$N,"&lt;"&amp;N49)+COUNTIFS($O:$O,"SI",$N:$N,N49,$A:$A,"&lt;="&amp;A49),"")</f>
        <v/>
      </c>
      <c r="Q49" s="363">
        <f>IF(O49="SI",IFERROR(INDEX('MAPA ASIENTOS'!$D:$D,MATCH(P49,'MAPA ASIENTOS'!$A:$A,0)),"SIN ASIGNAR"),"")</f>
        <v/>
      </c>
    </row>
    <row r="50" ht="17.10000038146973" customHeight="1" s="260">
      <c r="A50" s="313">
        <f>ROW()-1</f>
        <v/>
      </c>
      <c r="B50" s="292" t="n">
        <v>43</v>
      </c>
      <c r="C50" s="292" t="inlineStr">
        <is>
          <t>Categoría PDF: Embajadores Extranjeros (orden interno diplomático no informado)</t>
        </is>
      </c>
      <c r="D50" s="313" t="inlineStr">
        <is>
          <t>OPA</t>
        </is>
      </c>
      <c r="E50" s="292" t="inlineStr">
        <is>
          <t>Excelentísima</t>
        </is>
      </c>
      <c r="F50" s="292" t="inlineStr">
        <is>
          <t>VIP</t>
        </is>
      </c>
      <c r="G50" s="292" t="inlineStr">
        <is>
          <t>Biagiotti, Valeria</t>
        </is>
      </c>
      <c r="H50" s="292" t="inlineStr">
        <is>
          <t>Valeria</t>
        </is>
      </c>
      <c r="I50" s="292" t="inlineStr">
        <is>
          <t>Biagiotti</t>
        </is>
      </c>
      <c r="J50" s="292" t="n"/>
      <c r="K50" s="292" t="inlineStr">
        <is>
          <t>Pendiente</t>
        </is>
      </c>
      <c r="L50" s="292" t="inlineStr">
        <is>
          <t>Embajadora de Italia en Chile</t>
        </is>
      </c>
      <c r="M50" s="292" t="n"/>
      <c r="N50" s="363">
        <f>IFERROR(VALUE(B50),9999)</f>
        <v/>
      </c>
      <c r="O50" s="363">
        <f>IF(AND(G50&lt;&gt;"",K50&lt;&gt;"NO",OR(PARAMETROS!$B$2="TODAS",F50=PARAMETROS!$B$2),OR(PARAMETROS!$B$3="SI y Pendiente",K50="SI")),"SI","NO")</f>
        <v/>
      </c>
      <c r="P50" s="363">
        <f>IF(O50="SI",COUNTIFS($O:$O,"SI",$N:$N,"&lt;"&amp;N50)+COUNTIFS($O:$O,"SI",$N:$N,N50,$A:$A,"&lt;="&amp;A50),"")</f>
        <v/>
      </c>
      <c r="Q50" s="363">
        <f>IF(O50="SI",IFERROR(INDEX('MAPA ASIENTOS'!$D:$D,MATCH(P50,'MAPA ASIENTOS'!$A:$A,0)),"SIN ASIGNAR"),"")</f>
        <v/>
      </c>
    </row>
    <row r="51" ht="17.10000038146973" customFormat="1" customHeight="1" s="279">
      <c r="A51" s="315">
        <f>ROW()-1</f>
        <v/>
      </c>
      <c r="B51" s="293" t="n">
        <v>43</v>
      </c>
      <c r="C51" s="293" t="inlineStr">
        <is>
          <t>Precedencia nacional / agrupación por cargo</t>
        </is>
      </c>
      <c r="D51" s="315" t="inlineStr">
        <is>
          <t>OPA</t>
        </is>
      </c>
      <c r="E51" s="293" t="inlineStr">
        <is>
          <t>Excelentísima</t>
        </is>
      </c>
      <c r="F51" s="293" t="inlineStr">
        <is>
          <t>VIP</t>
        </is>
      </c>
      <c r="G51" s="293" t="inlineStr">
        <is>
          <t>Sone, Kenko</t>
        </is>
      </c>
      <c r="H51" s="293" t="inlineStr">
        <is>
          <t>Kenko</t>
        </is>
      </c>
      <c r="I51" s="293" t="inlineStr">
        <is>
          <t>Sone</t>
        </is>
      </c>
      <c r="J51" s="293" t="n"/>
      <c r="K51" s="293" t="inlineStr">
        <is>
          <t>Pendiente</t>
        </is>
      </c>
      <c r="L51" s="293" t="inlineStr">
        <is>
          <t>Embajadora de Japón en Chile</t>
        </is>
      </c>
      <c r="M51" s="293" t="n"/>
      <c r="N51" s="363">
        <f>IFERROR(VALUE(B51),9999)</f>
        <v/>
      </c>
      <c r="O51" s="363">
        <f>IF(AND(G51&lt;&gt;"",K51&lt;&gt;"NO",OR(PARAMETROS!$B$2="TODAS",F51=PARAMETROS!$B$2),OR(PARAMETROS!$B$3="SI y Pendiente",K51="SI")),"SI","NO")</f>
        <v/>
      </c>
      <c r="P51" s="363">
        <f>IF(O51="SI",COUNTIFS($O:$O,"SI",$N:$N,"&lt;"&amp;N51)+COUNTIFS($O:$O,"SI",$N:$N,N51,$A:$A,"&lt;="&amp;A51),"")</f>
        <v/>
      </c>
      <c r="Q51" s="363">
        <f>IF(O51="SI",IFERROR(INDEX('MAPA ASIENTOS'!$D:$D,MATCH(P51,'MAPA ASIENTOS'!$A:$A,0)),"SIN ASIGNAR"),"")</f>
        <v/>
      </c>
    </row>
    <row r="52" ht="17.10000038146973" customFormat="1" customHeight="1" s="20">
      <c r="A52" s="313">
        <f>ROW()-1</f>
        <v/>
      </c>
      <c r="B52" s="292" t="n">
        <v>43</v>
      </c>
      <c r="C52" s="292" t="inlineStr">
        <is>
          <t>Precedencia nacional / agrupación por cargo</t>
        </is>
      </c>
      <c r="D52" s="313" t="inlineStr">
        <is>
          <t>OPA</t>
        </is>
      </c>
      <c r="E52" s="292" t="inlineStr">
        <is>
          <t>Excelentísima</t>
        </is>
      </c>
      <c r="F52" s="292" t="inlineStr">
        <is>
          <t>VIP</t>
        </is>
      </c>
      <c r="G52" s="292" t="inlineStr">
        <is>
          <t>Rocanova Rodríguez, Ana Inés</t>
        </is>
      </c>
      <c r="H52" s="292" t="inlineStr">
        <is>
          <t>Ana Inés</t>
        </is>
      </c>
      <c r="I52" s="292" t="inlineStr">
        <is>
          <t>Rocanova</t>
        </is>
      </c>
      <c r="J52" s="292" t="inlineStr">
        <is>
          <t>Rodríguez</t>
        </is>
      </c>
      <c r="K52" s="292" t="inlineStr">
        <is>
          <t>Pendiente</t>
        </is>
      </c>
      <c r="L52" s="292" t="inlineStr">
        <is>
          <t>Embajadora de la República Oriental del Uruguay en Chile</t>
        </is>
      </c>
      <c r="M52" s="292" t="n"/>
      <c r="N52" s="363">
        <f>IFERROR(VALUE(B52),9999)</f>
        <v/>
      </c>
      <c r="O52" s="363">
        <f>IF(AND(G52&lt;&gt;"",K52&lt;&gt;"NO",OR(PARAMETROS!$B$2="TODAS",F52=PARAMETROS!$B$2),OR(PARAMETROS!$B$3="SI y Pendiente",K52="SI")),"SI","NO")</f>
        <v/>
      </c>
      <c r="P52" s="363">
        <f>IF(O52="SI",COUNTIFS($O:$O,"SI",$N:$N,"&lt;"&amp;N52)+COUNTIFS($O:$O,"SI",$N:$N,N52,$A:$A,"&lt;="&amp;A52),"")</f>
        <v/>
      </c>
      <c r="Q52" s="363">
        <f>IF(O52="SI",IFERROR(INDEX('MAPA ASIENTOS'!$D:$D,MATCH(P52,'MAPA ASIENTOS'!$A:$A,0)),"SIN ASIGNAR"),"")</f>
        <v/>
      </c>
    </row>
    <row r="53" ht="17.10000038146973" customFormat="1" customHeight="1" s="279">
      <c r="A53" s="315">
        <f>ROW()-1</f>
        <v/>
      </c>
      <c r="B53" s="293" t="n">
        <v>43</v>
      </c>
      <c r="C53" s="293" t="inlineStr">
        <is>
          <t>Precedencia nacional / agrupación por cargo</t>
        </is>
      </c>
      <c r="D53" s="315" t="inlineStr">
        <is>
          <t>OPA</t>
        </is>
      </c>
      <c r="E53" s="293" t="inlineStr">
        <is>
          <t>Excelentísima</t>
        </is>
      </c>
      <c r="F53" s="293" t="inlineStr">
        <is>
          <t>VIP</t>
        </is>
      </c>
      <c r="G53" s="293" t="inlineStr">
        <is>
          <t>Schaapveld E/v Merks, Elke</t>
        </is>
      </c>
      <c r="H53" s="293" t="inlineStr">
        <is>
          <t>Elke</t>
        </is>
      </c>
      <c r="I53" s="293" t="inlineStr">
        <is>
          <t>Schaapveld</t>
        </is>
      </c>
      <c r="J53" s="293" t="inlineStr">
        <is>
          <t>E/v Merks</t>
        </is>
      </c>
      <c r="K53" s="293" t="inlineStr">
        <is>
          <t>Pendiente</t>
        </is>
      </c>
      <c r="L53" s="293" t="inlineStr">
        <is>
          <t>Embajadora de los Países Bajos en Chile</t>
        </is>
      </c>
      <c r="M53" s="293" t="n"/>
      <c r="N53" s="363">
        <f>IFERROR(VALUE(B53),9999)</f>
        <v/>
      </c>
      <c r="O53" s="363">
        <f>IF(AND(G53&lt;&gt;"",K53&lt;&gt;"NO",OR(PARAMETROS!$B$2="TODAS",F53=PARAMETROS!$B$2),OR(PARAMETROS!$B$3="SI y Pendiente",K53="SI")),"SI","NO")</f>
        <v/>
      </c>
      <c r="P53" s="363">
        <f>IF(O53="SI",COUNTIFS($O:$O,"SI",$N:$N,"&lt;"&amp;N53)+COUNTIFS($O:$O,"SI",$N:$N,N53,$A:$A,"&lt;="&amp;A53),"")</f>
        <v/>
      </c>
      <c r="Q53" s="363">
        <f>IF(O53="SI",IFERROR(INDEX('MAPA ASIENTOS'!$D:$D,MATCH(P53,'MAPA ASIENTOS'!$A:$A,0)),"SIN ASIGNAR"),"")</f>
        <v/>
      </c>
    </row>
    <row r="54" ht="17.10000038146973" customHeight="1" s="260">
      <c r="A54" s="313">
        <f>ROW()-1</f>
        <v/>
      </c>
      <c r="B54" s="292" t="n">
        <v>43</v>
      </c>
      <c r="C54" s="292" t="inlineStr">
        <is>
          <t>Precedencia nacional / agrupación por cargo</t>
        </is>
      </c>
      <c r="D54" s="313" t="inlineStr">
        <is>
          <t>OPA</t>
        </is>
      </c>
      <c r="E54" s="292" t="inlineStr">
        <is>
          <t>Excelentísima</t>
        </is>
      </c>
      <c r="F54" s="292" t="inlineStr">
        <is>
          <t>VIP</t>
        </is>
      </c>
      <c r="G54" s="292" t="inlineStr">
        <is>
          <t>Moreno Rodriguez, Laura</t>
        </is>
      </c>
      <c r="H54" s="292" t="inlineStr">
        <is>
          <t>Laura</t>
        </is>
      </c>
      <c r="I54" s="292" t="inlineStr">
        <is>
          <t>Moreno</t>
        </is>
      </c>
      <c r="J54" s="292" t="inlineStr">
        <is>
          <t>Rodriguez</t>
        </is>
      </c>
      <c r="K54" s="292" t="inlineStr">
        <is>
          <t>Pendiente</t>
        </is>
      </c>
      <c r="L54" s="292" t="inlineStr">
        <is>
          <t>Embajadora de Mexico en Chile</t>
        </is>
      </c>
      <c r="M54" s="292" t="n"/>
      <c r="N54" s="363">
        <f>IFERROR(VALUE(B54),9999)</f>
        <v/>
      </c>
      <c r="O54" s="363">
        <f>IF(AND(G54&lt;&gt;"",K54&lt;&gt;"NO",OR(PARAMETROS!$B$2="TODAS",F54=PARAMETROS!$B$2),OR(PARAMETROS!$B$3="SI y Pendiente",K54="SI")),"SI","NO")</f>
        <v/>
      </c>
      <c r="P54" s="363">
        <f>IF(O54="SI",COUNTIFS($O:$O,"SI",$N:$N,"&lt;"&amp;N54)+COUNTIFS($O:$O,"SI",$N:$N,N54,$A:$A,"&lt;="&amp;A54),"")</f>
        <v/>
      </c>
      <c r="Q54" s="363">
        <f>IF(O54="SI",IFERROR(INDEX('MAPA ASIENTOS'!$D:$D,MATCH(P54,'MAPA ASIENTOS'!$A:$A,0)),"SIN ASIGNAR"),"")</f>
        <v/>
      </c>
    </row>
    <row r="55" ht="17.10000038146973" customHeight="1" s="260">
      <c r="A55" s="315">
        <f>ROW()-1</f>
        <v/>
      </c>
      <c r="B55" s="293" t="n">
        <v>43</v>
      </c>
      <c r="C55" s="293" t="inlineStr">
        <is>
          <t>Precedencia nacional / agrupación por cargo</t>
        </is>
      </c>
      <c r="D55" s="315" t="inlineStr">
        <is>
          <t>OPA</t>
        </is>
      </c>
      <c r="E55" s="293" t="inlineStr">
        <is>
          <t>Excelentísima</t>
        </is>
      </c>
      <c r="F55" s="293" t="inlineStr">
        <is>
          <t>VIP</t>
        </is>
      </c>
      <c r="G55" s="293" t="inlineStr">
        <is>
          <t>Ihsan Kiziltan, Ahmet</t>
        </is>
      </c>
      <c r="H55" s="293" t="inlineStr">
        <is>
          <t>Ahmet</t>
        </is>
      </c>
      <c r="I55" s="293" t="inlineStr">
        <is>
          <t>Ihsan</t>
        </is>
      </c>
      <c r="J55" s="293" t="inlineStr">
        <is>
          <t>Kiziltan</t>
        </is>
      </c>
      <c r="K55" s="293" t="inlineStr">
        <is>
          <t>Pendiente</t>
        </is>
      </c>
      <c r="L55" s="293" t="inlineStr">
        <is>
          <t>Embajadora de Turquia en Chile</t>
        </is>
      </c>
      <c r="M55" s="293" t="n"/>
      <c r="N55" s="363">
        <f>IFERROR(VALUE(B55),9999)</f>
        <v/>
      </c>
      <c r="O55" s="363">
        <f>IF(AND(G55&lt;&gt;"",K55&lt;&gt;"NO",OR(PARAMETROS!$B$2="TODAS",F55=PARAMETROS!$B$2),OR(PARAMETROS!$B$3="SI y Pendiente",K55="SI")),"SI","NO")</f>
        <v/>
      </c>
      <c r="P55" s="363">
        <f>IF(O55="SI",COUNTIFS($O:$O,"SI",$N:$N,"&lt;"&amp;N55)+COUNTIFS($O:$O,"SI",$N:$N,N55,$A:$A,"&lt;="&amp;A55),"")</f>
        <v/>
      </c>
      <c r="Q55" s="363">
        <f>IF(O55="SI",IFERROR(INDEX('MAPA ASIENTOS'!$D:$D,MATCH(P55,'MAPA ASIENTOS'!$A:$A,0)),"SIN ASIGNAR"),"")</f>
        <v/>
      </c>
    </row>
    <row r="56" ht="17.10000038146973" customHeight="1" s="260">
      <c r="A56" s="313">
        <f>ROW()-1</f>
        <v/>
      </c>
      <c r="B56" s="292" t="n">
        <v>44</v>
      </c>
      <c r="C56" s="292" t="inlineStr">
        <is>
          <t>Coincidencia exacta PDF: Comandante en Jefe del Ejército</t>
        </is>
      </c>
      <c r="D56" s="313" t="inlineStr">
        <is>
          <t>OPA</t>
        </is>
      </c>
      <c r="E56" s="292" t="inlineStr">
        <is>
          <t>General</t>
        </is>
      </c>
      <c r="F56" s="292" t="inlineStr">
        <is>
          <t>VIP</t>
        </is>
      </c>
      <c r="G56" s="292" t="inlineStr">
        <is>
          <t>Varela Sabando, Pedro</t>
        </is>
      </c>
      <c r="H56" s="292" t="inlineStr">
        <is>
          <t>Pedro</t>
        </is>
      </c>
      <c r="I56" s="314" t="inlineStr">
        <is>
          <t>Varela</t>
        </is>
      </c>
      <c r="J56" s="292" t="inlineStr">
        <is>
          <t>Sabando</t>
        </is>
      </c>
      <c r="K56" s="292" t="inlineStr">
        <is>
          <t>Pendiente</t>
        </is>
      </c>
      <c r="L56" s="292" t="inlineStr">
        <is>
          <t>Comandante en Jefe del Ejército</t>
        </is>
      </c>
      <c r="M56" s="292" t="n"/>
      <c r="N56" s="363">
        <f>IFERROR(VALUE(B56),9999)</f>
        <v/>
      </c>
      <c r="O56" s="363">
        <f>IF(AND(G56&lt;&gt;"",K56&lt;&gt;"NO",OR(PARAMETROS!$B$2="TODAS",F56=PARAMETROS!$B$2),OR(PARAMETROS!$B$3="SI y Pendiente",K56="SI")),"SI","NO")</f>
        <v/>
      </c>
      <c r="P56" s="363">
        <f>IF(O56="SI",COUNTIFS($O:$O,"SI",$N:$N,"&lt;"&amp;N56)+COUNTIFS($O:$O,"SI",$N:$N,N56,$A:$A,"&lt;="&amp;A56),"")</f>
        <v/>
      </c>
      <c r="Q56" s="363">
        <f>IF(O56="SI",IFERROR(INDEX('MAPA ASIENTOS'!$D:$D,MATCH(P56,'MAPA ASIENTOS'!$A:$A,0)),"SIN ASIGNAR"),"")</f>
        <v/>
      </c>
    </row>
    <row r="57" ht="17.10000038146973" customHeight="1" s="260">
      <c r="A57" s="315">
        <f>ROW()-1</f>
        <v/>
      </c>
      <c r="B57" s="293" t="n">
        <v>45</v>
      </c>
      <c r="C57" s="293" t="inlineStr">
        <is>
          <t>Comandante en Jefe de la Armada, precedencia nacional</t>
        </is>
      </c>
      <c r="D57" s="315" t="inlineStr">
        <is>
          <t>OPA</t>
        </is>
      </c>
      <c r="E57" s="293" t="inlineStr">
        <is>
          <t>Almirante</t>
        </is>
      </c>
      <c r="F57" s="293" t="inlineStr">
        <is>
          <t>VIP</t>
        </is>
      </c>
      <c r="G57" s="293" t="inlineStr">
        <is>
          <t>Cabrera Salazar, Fernando</t>
        </is>
      </c>
      <c r="H57" s="293" t="inlineStr">
        <is>
          <t>Fernando</t>
        </is>
      </c>
      <c r="I57" s="316" t="inlineStr">
        <is>
          <t>Cabrera</t>
        </is>
      </c>
      <c r="J57" s="293" t="inlineStr">
        <is>
          <t>Salazar</t>
        </is>
      </c>
      <c r="K57" s="293" t="inlineStr">
        <is>
          <t>SI</t>
        </is>
      </c>
      <c r="L57" s="293" t="inlineStr">
        <is>
          <t>Comandante en Jefe de la Armada</t>
        </is>
      </c>
      <c r="M57" s="293" t="n"/>
      <c r="N57" s="363">
        <f>IFERROR(VALUE(B57),9999)</f>
        <v/>
      </c>
      <c r="O57" s="363">
        <f>IF(AND(G57&lt;&gt;"",K57&lt;&gt;"NO",OR(PARAMETROS!$B$2="TODAS",F57=PARAMETROS!$B$2),OR(PARAMETROS!$B$3="SI y Pendiente",K57="SI")),"SI","NO")</f>
        <v/>
      </c>
      <c r="P57" s="363">
        <f>IF(O57="SI",COUNTIFS($O:$O,"SI",$N:$N,"&lt;"&amp;N57)+COUNTIFS($O:$O,"SI",$N:$N,N57,$A:$A,"&lt;="&amp;A57),"")</f>
        <v/>
      </c>
      <c r="Q57" s="363">
        <f>IF(O57="SI",IFERROR(INDEX('MAPA ASIENTOS'!$D:$D,MATCH(P57,'MAPA ASIENTOS'!$A:$A,0)),"SIN ASIGNAR"),"")</f>
        <v/>
      </c>
    </row>
    <row r="58" ht="17.10000038146973" customHeight="1" s="260">
      <c r="A58" s="313">
        <f>ROW()-1</f>
        <v/>
      </c>
      <c r="B58" s="292" t="n">
        <v>45.1</v>
      </c>
      <c r="C58" s="292" t="inlineStr">
        <is>
          <t>Acompañante anclada inmediatamente posterior al CJA</t>
        </is>
      </c>
      <c r="D58" s="313" t="inlineStr">
        <is>
          <t>OPA</t>
        </is>
      </c>
      <c r="E58" s="292" t="inlineStr">
        <is>
          <t>Señora</t>
        </is>
      </c>
      <c r="F58" s="292" t="inlineStr">
        <is>
          <t>VIP</t>
        </is>
      </c>
      <c r="G58" s="292" t="inlineStr">
        <is>
          <t>Mery, Roxana</t>
        </is>
      </c>
      <c r="H58" s="292" t="inlineStr">
        <is>
          <t>Roxana</t>
        </is>
      </c>
      <c r="I58" s="292" t="inlineStr">
        <is>
          <t>Mery</t>
        </is>
      </c>
      <c r="J58" s="292" t="inlineStr">
        <is>
          <t>Casella</t>
        </is>
      </c>
      <c r="K58" s="292" t="inlineStr">
        <is>
          <t>SI</t>
        </is>
      </c>
      <c r="L58" s="292" t="inlineStr">
        <is>
          <t>Esposa del Comandante en Jefe de la Armada</t>
        </is>
      </c>
      <c r="M58" s="292" t="n"/>
      <c r="N58" s="363">
        <f>IFERROR(VALUE(B58),9999)</f>
        <v/>
      </c>
      <c r="O58" s="363">
        <f>IF(AND(G58&lt;&gt;"",K58&lt;&gt;"NO",OR(PARAMETROS!$B$2="TODAS",F58=PARAMETROS!$B$2),OR(PARAMETROS!$B$3="SI y Pendiente",K58="SI")),"SI","NO")</f>
        <v/>
      </c>
      <c r="P58" s="363">
        <f>IF(O58="SI",COUNTIFS($O:$O,"SI",$N:$N,"&lt;"&amp;N58)+COUNTIFS($O:$O,"SI",$N:$N,N58,$A:$A,"&lt;="&amp;A58),"")</f>
        <v/>
      </c>
      <c r="Q58" s="363">
        <f>IF(O58="SI",IFERROR(INDEX('MAPA ASIENTOS'!$D:$D,MATCH(P58,'MAPA ASIENTOS'!$A:$A,0)),"SIN ASIGNAR"),"")</f>
        <v/>
      </c>
    </row>
    <row r="59" ht="17.10000038146973" customHeight="1" s="260">
      <c r="A59" s="315">
        <f>ROW()-1</f>
        <v/>
      </c>
      <c r="B59" s="293" t="n">
        <v>45</v>
      </c>
      <c r="C59" s="293" t="inlineStr">
        <is>
          <t>Precedencia nacional / agrupación por cargo</t>
        </is>
      </c>
      <c r="D59" s="315" t="inlineStr">
        <is>
          <t>OPA</t>
        </is>
      </c>
      <c r="E59" s="293" t="inlineStr">
        <is>
          <t>Almirante</t>
        </is>
      </c>
      <c r="F59" s="293" t="inlineStr">
        <is>
          <t>VIP</t>
        </is>
      </c>
      <c r="G59" s="293" t="inlineStr">
        <is>
          <t>Arancibia Reyes, Jorge Patricio</t>
        </is>
      </c>
      <c r="H59" s="293" t="inlineStr">
        <is>
          <t>Jorge Patricio</t>
        </is>
      </c>
      <c r="I59" s="293" t="inlineStr">
        <is>
          <t>Arancibia</t>
        </is>
      </c>
      <c r="J59" s="293" t="inlineStr">
        <is>
          <t>Reyes</t>
        </is>
      </c>
      <c r="K59" s="293" t="inlineStr">
        <is>
          <t>Pendiente</t>
        </is>
      </c>
      <c r="L59" s="293" t="inlineStr">
        <is>
          <t>Ex - Comandante en Jefe de la Armada</t>
        </is>
      </c>
      <c r="M59" s="293" t="n"/>
      <c r="N59" s="363">
        <f>IFERROR(VALUE(B59),9999)</f>
        <v/>
      </c>
      <c r="O59" s="363">
        <f>IF(AND(G59&lt;&gt;"",K59&lt;&gt;"NO",OR(PARAMETROS!$B$2="TODAS",F59=PARAMETROS!$B$2),OR(PARAMETROS!$B$3="SI y Pendiente",K59="SI")),"SI","NO")</f>
        <v/>
      </c>
      <c r="P59" s="363">
        <f>IF(O59="SI",COUNTIFS($O:$O,"SI",$N:$N,"&lt;"&amp;N59)+COUNTIFS($O:$O,"SI",$N:$N,N59,$A:$A,"&lt;="&amp;A59),"")</f>
        <v/>
      </c>
      <c r="Q59" s="363">
        <f>IF(O59="SI",IFERROR(INDEX('MAPA ASIENTOS'!$D:$D,MATCH(P59,'MAPA ASIENTOS'!$A:$A,0)),"SIN ASIGNAR"),"")</f>
        <v/>
      </c>
    </row>
    <row r="60" ht="17.10000038146973" customHeight="1" s="260">
      <c r="A60" s="313">
        <f>ROW()-1</f>
        <v/>
      </c>
      <c r="B60" s="292" t="n">
        <v>45</v>
      </c>
      <c r="C60" s="292" t="inlineStr">
        <is>
          <t>Precedencia nacional / agrupación por cargo</t>
        </is>
      </c>
      <c r="D60" s="313" t="inlineStr">
        <is>
          <t>OPA</t>
        </is>
      </c>
      <c r="E60" s="292" t="inlineStr">
        <is>
          <t>Almirante</t>
        </is>
      </c>
      <c r="F60" s="292" t="inlineStr">
        <is>
          <t>VIP</t>
        </is>
      </c>
      <c r="G60" s="292" t="inlineStr">
        <is>
          <t>Codina Díaz, Rodolfo</t>
        </is>
      </c>
      <c r="H60" s="292" t="inlineStr">
        <is>
          <t>Rodolfo</t>
        </is>
      </c>
      <c r="I60" s="292" t="inlineStr">
        <is>
          <t>Codina</t>
        </is>
      </c>
      <c r="J60" s="292" t="inlineStr">
        <is>
          <t>Díaz</t>
        </is>
      </c>
      <c r="K60" s="292" t="inlineStr">
        <is>
          <t>Pendiente</t>
        </is>
      </c>
      <c r="L60" s="292" t="inlineStr">
        <is>
          <t>Ex - Comandante en Jefe de la Armada</t>
        </is>
      </c>
      <c r="M60" s="292" t="n"/>
      <c r="N60" s="363">
        <f>IFERROR(VALUE(B60),9999)</f>
        <v/>
      </c>
      <c r="O60" s="363">
        <f>IF(AND(G60&lt;&gt;"",K60&lt;&gt;"NO",OR(PARAMETROS!$B$2="TODAS",F60=PARAMETROS!$B$2),OR(PARAMETROS!$B$3="SI y Pendiente",K60="SI")),"SI","NO")</f>
        <v/>
      </c>
      <c r="P60" s="363">
        <f>IF(O60="SI",COUNTIFS($O:$O,"SI",$N:$N,"&lt;"&amp;N60)+COUNTIFS($O:$O,"SI",$N:$N,N60,$A:$A,"&lt;="&amp;A60),"")</f>
        <v/>
      </c>
      <c r="Q60" s="363">
        <f>IF(O60="SI",IFERROR(INDEX('MAPA ASIENTOS'!$D:$D,MATCH(P60,'MAPA ASIENTOS'!$A:$A,0)),"SIN ASIGNAR"),"")</f>
        <v/>
      </c>
    </row>
    <row r="61" ht="17.10000038146973" customFormat="1" customHeight="1" s="280">
      <c r="A61" s="315">
        <f>ROW()-1</f>
        <v/>
      </c>
      <c r="B61" s="293" t="n">
        <v>45</v>
      </c>
      <c r="C61" s="293" t="inlineStr">
        <is>
          <t>Precedencia nacional / agrupación por cargo</t>
        </is>
      </c>
      <c r="D61" s="315" t="inlineStr">
        <is>
          <t>OPA</t>
        </is>
      </c>
      <c r="E61" s="293" t="inlineStr">
        <is>
          <t>Almirante</t>
        </is>
      </c>
      <c r="F61" s="293" t="inlineStr">
        <is>
          <t>VIP</t>
        </is>
      </c>
      <c r="G61" s="293" t="inlineStr">
        <is>
          <t>De la Maza Larraín, Juan Andrés</t>
        </is>
      </c>
      <c r="H61" s="293" t="inlineStr">
        <is>
          <t>Juan Andrés</t>
        </is>
      </c>
      <c r="I61" s="293" t="inlineStr">
        <is>
          <t>De la Maza</t>
        </is>
      </c>
      <c r="J61" s="293" t="inlineStr">
        <is>
          <t>Larraín</t>
        </is>
      </c>
      <c r="K61" s="293" t="inlineStr">
        <is>
          <t>NO</t>
        </is>
      </c>
      <c r="L61" s="293" t="inlineStr">
        <is>
          <t>Ex - Comandante en Jefe de la Armada</t>
        </is>
      </c>
      <c r="M61" s="293" t="n"/>
      <c r="N61" s="363">
        <f>IFERROR(VALUE(B61),9999)</f>
        <v/>
      </c>
      <c r="O61" s="363">
        <f>IF(AND(G61&lt;&gt;"",K61&lt;&gt;"NO",OR(PARAMETROS!$B$2="TODAS",F61=PARAMETROS!$B$2),OR(PARAMETROS!$B$3="SI y Pendiente",K61="SI")),"SI","NO")</f>
        <v/>
      </c>
      <c r="P61" s="363">
        <f>IF(O61="SI",COUNTIFS($O:$O,"SI",$N:$N,"&lt;"&amp;N61)+COUNTIFS($O:$O,"SI",$N:$N,N61,$A:$A,"&lt;="&amp;A61),"")</f>
        <v/>
      </c>
      <c r="Q61" s="363">
        <f>IF(O61="SI",IFERROR(INDEX('MAPA ASIENTOS'!$D:$D,MATCH(P61,'MAPA ASIENTOS'!$A:$A,0)),"SIN ASIGNAR"),"")</f>
        <v/>
      </c>
    </row>
    <row r="62" ht="17.10000038146973" customFormat="1" customHeight="1" s="280">
      <c r="A62" s="313">
        <f>ROW()-1</f>
        <v/>
      </c>
      <c r="B62" s="292" t="n">
        <v>45</v>
      </c>
      <c r="C62" s="292" t="inlineStr">
        <is>
          <t>Precedencia nacional / agrupación por cargo</t>
        </is>
      </c>
      <c r="D62" s="313" t="inlineStr">
        <is>
          <t>OPA</t>
        </is>
      </c>
      <c r="E62" s="292" t="inlineStr">
        <is>
          <t>Almirante</t>
        </is>
      </c>
      <c r="F62" s="292" t="inlineStr">
        <is>
          <t>VIP</t>
        </is>
      </c>
      <c r="G62" s="292" t="inlineStr">
        <is>
          <t>González Robles, Edmundo</t>
        </is>
      </c>
      <c r="H62" s="292" t="inlineStr">
        <is>
          <t>Edmundo</t>
        </is>
      </c>
      <c r="I62" s="292" t="inlineStr">
        <is>
          <t>González</t>
        </is>
      </c>
      <c r="J62" s="292" t="inlineStr">
        <is>
          <t>Robles</t>
        </is>
      </c>
      <c r="K62" s="292" t="inlineStr">
        <is>
          <t>NO</t>
        </is>
      </c>
      <c r="L62" s="292" t="inlineStr">
        <is>
          <t>Ex - Comandante en Jefe de la Armada</t>
        </is>
      </c>
      <c r="M62" s="292" t="n"/>
      <c r="N62" s="363">
        <f>IFERROR(VALUE(B62),9999)</f>
        <v/>
      </c>
      <c r="O62" s="363">
        <f>IF(AND(G62&lt;&gt;"",K62&lt;&gt;"NO",OR(PARAMETROS!$B$2="TODAS",F62=PARAMETROS!$B$2),OR(PARAMETROS!$B$3="SI y Pendiente",K62="SI")),"SI","NO")</f>
        <v/>
      </c>
      <c r="P62" s="363">
        <f>IF(O62="SI",COUNTIFS($O:$O,"SI",$N:$N,"&lt;"&amp;N62)+COUNTIFS($O:$O,"SI",$N:$N,N62,$A:$A,"&lt;="&amp;A62),"")</f>
        <v/>
      </c>
      <c r="Q62" s="363">
        <f>IF(O62="SI",IFERROR(INDEX('MAPA ASIENTOS'!$D:$D,MATCH(P62,'MAPA ASIENTOS'!$A:$A,0)),"SIN ASIGNAR"),"")</f>
        <v/>
      </c>
    </row>
    <row r="63" ht="17.10000038146973" customHeight="1" s="260">
      <c r="A63" s="315">
        <f>ROW()-1</f>
        <v/>
      </c>
      <c r="B63" s="293" t="n">
        <v>45</v>
      </c>
      <c r="C63" s="293" t="inlineStr">
        <is>
          <t>Precedencia nacional / agrupación por cargo</t>
        </is>
      </c>
      <c r="D63" s="315" t="inlineStr">
        <is>
          <t>OPA</t>
        </is>
      </c>
      <c r="E63" s="293" t="inlineStr">
        <is>
          <t>Almirante</t>
        </is>
      </c>
      <c r="F63" s="293" t="inlineStr">
        <is>
          <t>VIP</t>
        </is>
      </c>
      <c r="G63" s="293" t="inlineStr">
        <is>
          <t>Larrañaga Martin, Enrique</t>
        </is>
      </c>
      <c r="H63" s="293" t="inlineStr">
        <is>
          <t>Enrique</t>
        </is>
      </c>
      <c r="I63" s="293" t="inlineStr">
        <is>
          <t>Larrañaga</t>
        </is>
      </c>
      <c r="J63" s="293" t="inlineStr">
        <is>
          <t>Martin</t>
        </is>
      </c>
      <c r="K63" s="293" t="inlineStr">
        <is>
          <t>SI</t>
        </is>
      </c>
      <c r="L63" s="293" t="inlineStr">
        <is>
          <t>Ex - Comandante en Jefe de la Armada</t>
        </is>
      </c>
      <c r="M63" s="293" t="n"/>
      <c r="N63" s="363">
        <f>IFERROR(VALUE(B63),9999)</f>
        <v/>
      </c>
      <c r="O63" s="363">
        <f>IF(AND(G63&lt;&gt;"",K63&lt;&gt;"NO",OR(PARAMETROS!$B$2="TODAS",F63=PARAMETROS!$B$2),OR(PARAMETROS!$B$3="SI y Pendiente",K63="SI")),"SI","NO")</f>
        <v/>
      </c>
      <c r="P63" s="363">
        <f>IF(O63="SI",COUNTIFS($O:$O,"SI",$N:$N,"&lt;"&amp;N63)+COUNTIFS($O:$O,"SI",$N:$N,N63,$A:$A,"&lt;="&amp;A63),"")</f>
        <v/>
      </c>
      <c r="Q63" s="363">
        <f>IF(O63="SI",IFERROR(INDEX('MAPA ASIENTOS'!$D:$D,MATCH(P63,'MAPA ASIENTOS'!$A:$A,0)),"SIN ASIGNAR"),"")</f>
        <v/>
      </c>
    </row>
    <row r="64" ht="17.10000038146973" customHeight="1" s="260">
      <c r="A64" s="313">
        <f>ROW()-1</f>
        <v/>
      </c>
      <c r="B64" s="292" t="n">
        <v>45</v>
      </c>
      <c r="C64" s="292" t="inlineStr">
        <is>
          <t>Precedencia nacional / agrupación por cargo</t>
        </is>
      </c>
      <c r="D64" s="313" t="inlineStr">
        <is>
          <t>OPA</t>
        </is>
      </c>
      <c r="E64" s="292" t="inlineStr">
        <is>
          <t>Almirante</t>
        </is>
      </c>
      <c r="F64" s="292" t="inlineStr">
        <is>
          <t>VIP</t>
        </is>
      </c>
      <c r="G64" s="292" t="inlineStr">
        <is>
          <t>Leiva Molina, Julio</t>
        </is>
      </c>
      <c r="H64" s="292" t="inlineStr">
        <is>
          <t>Julio</t>
        </is>
      </c>
      <c r="I64" s="292" t="inlineStr">
        <is>
          <t>Leiva</t>
        </is>
      </c>
      <c r="J64" s="292" t="inlineStr">
        <is>
          <t>Molina</t>
        </is>
      </c>
      <c r="K64" s="292" t="inlineStr">
        <is>
          <t>SI</t>
        </is>
      </c>
      <c r="L64" s="292" t="inlineStr">
        <is>
          <t>Ex - Comandante en Jefe de la Armada</t>
        </is>
      </c>
      <c r="M64" s="292" t="n"/>
      <c r="N64" s="363">
        <f>IFERROR(VALUE(B64),9999)</f>
        <v/>
      </c>
      <c r="O64" s="363">
        <f>IF(AND(G64&lt;&gt;"",K64&lt;&gt;"NO",OR(PARAMETROS!$B$2="TODAS",F64=PARAMETROS!$B$2),OR(PARAMETROS!$B$3="SI y Pendiente",K64="SI")),"SI","NO")</f>
        <v/>
      </c>
      <c r="P64" s="363">
        <f>IF(O64="SI",COUNTIFS($O:$O,"SI",$N:$N,"&lt;"&amp;N64)+COUNTIFS($O:$O,"SI",$N:$N,N64,$A:$A,"&lt;="&amp;A64),"")</f>
        <v/>
      </c>
      <c r="Q64" s="363">
        <f>IF(O64="SI",IFERROR(INDEX('MAPA ASIENTOS'!$D:$D,MATCH(P64,'MAPA ASIENTOS'!$A:$A,0)),"SIN ASIGNAR"),"")</f>
        <v/>
      </c>
    </row>
    <row r="65" ht="17.10000038146973" customHeight="1" s="260">
      <c r="A65" s="315">
        <f>ROW()-1</f>
        <v/>
      </c>
      <c r="B65" s="293" t="n">
        <v>45</v>
      </c>
      <c r="C65" s="293" t="inlineStr">
        <is>
          <t>Precedencia nacional / agrupación por cargo</t>
        </is>
      </c>
      <c r="D65" s="315" t="inlineStr">
        <is>
          <t>OPA</t>
        </is>
      </c>
      <c r="E65" s="293" t="inlineStr">
        <is>
          <t>Almirante</t>
        </is>
      </c>
      <c r="F65" s="293" t="inlineStr">
        <is>
          <t>VIP</t>
        </is>
      </c>
      <c r="G65" s="293" t="inlineStr">
        <is>
          <t>Vergara Villalobos, Miguel Ángel</t>
        </is>
      </c>
      <c r="H65" s="293" t="inlineStr">
        <is>
          <t>Miguel Ángel</t>
        </is>
      </c>
      <c r="I65" s="293" t="inlineStr">
        <is>
          <t>Vergara</t>
        </is>
      </c>
      <c r="J65" s="293" t="inlineStr">
        <is>
          <t>Villalobos</t>
        </is>
      </c>
      <c r="K65" s="293" t="inlineStr">
        <is>
          <t>NO</t>
        </is>
      </c>
      <c r="L65" s="293" t="inlineStr">
        <is>
          <t>Ex - Comandante en Jefe de la Armada</t>
        </is>
      </c>
      <c r="M65" s="293" t="n"/>
      <c r="N65" s="363">
        <f>IFERROR(VALUE(B65),9999)</f>
        <v/>
      </c>
      <c r="O65" s="363">
        <f>IF(AND(G65&lt;&gt;"",K65&lt;&gt;"NO",OR(PARAMETROS!$B$2="TODAS",F65=PARAMETROS!$B$2),OR(PARAMETROS!$B$3="SI y Pendiente",K65="SI")),"SI","NO")</f>
        <v/>
      </c>
      <c r="P65" s="363">
        <f>IF(O65="SI",COUNTIFS($O:$O,"SI",$N:$N,"&lt;"&amp;N65)+COUNTIFS($O:$O,"SI",$N:$N,N65,$A:$A,"&lt;="&amp;A65),"")</f>
        <v/>
      </c>
      <c r="Q65" s="363">
        <f>IF(O65="SI",IFERROR(INDEX('MAPA ASIENTOS'!$D:$D,MATCH(P65,'MAPA ASIENTOS'!$A:$A,0)),"SIN ASIGNAR"),"")</f>
        <v/>
      </c>
    </row>
    <row r="66" ht="17.10000038146973" customHeight="1" s="260">
      <c r="A66" s="313">
        <f>ROW()-1</f>
        <v/>
      </c>
      <c r="B66" s="292" t="n">
        <v>46</v>
      </c>
      <c r="C66" s="292" t="inlineStr">
        <is>
          <t>Coincidencia exacta PDF: Comandante en Jefe de la Fuerza Aérea</t>
        </is>
      </c>
      <c r="D66" s="313" t="inlineStr">
        <is>
          <t>OPA</t>
        </is>
      </c>
      <c r="E66" s="292" t="inlineStr">
        <is>
          <t>General</t>
        </is>
      </c>
      <c r="F66" s="292" t="inlineStr">
        <is>
          <t>VIP</t>
        </is>
      </c>
      <c r="G66" s="292" t="inlineStr">
        <is>
          <t>Rodríguez González, Hugo</t>
        </is>
      </c>
      <c r="H66" s="292" t="inlineStr">
        <is>
          <t>Hugo</t>
        </is>
      </c>
      <c r="I66" s="314" t="inlineStr">
        <is>
          <t>Rodríguez</t>
        </is>
      </c>
      <c r="J66" s="292" t="inlineStr">
        <is>
          <t>González</t>
        </is>
      </c>
      <c r="K66" s="292" t="inlineStr">
        <is>
          <t>Pendiente</t>
        </is>
      </c>
      <c r="L66" s="292" t="inlineStr">
        <is>
          <t>Comandante en Jefe de la Fuerza Aérea de Chile</t>
        </is>
      </c>
      <c r="M66" s="292" t="n"/>
      <c r="N66" s="363">
        <f>IFERROR(VALUE(B66),9999)</f>
        <v/>
      </c>
      <c r="O66" s="363">
        <f>IF(AND(G66&lt;&gt;"",K66&lt;&gt;"NO",OR(PARAMETROS!$B$2="TODAS",F66=PARAMETROS!$B$2),OR(PARAMETROS!$B$3="SI y Pendiente",K66="SI")),"SI","NO")</f>
        <v/>
      </c>
      <c r="P66" s="363">
        <f>IF(O66="SI",COUNTIFS($O:$O,"SI",$N:$N,"&lt;"&amp;N66)+COUNTIFS($O:$O,"SI",$N:$N,N66,$A:$A,"&lt;="&amp;A66),"")</f>
        <v/>
      </c>
      <c r="Q66" s="363">
        <f>IF(O66="SI",IFERROR(INDEX('MAPA ASIENTOS'!$D:$D,MATCH(P66,'MAPA ASIENTOS'!$A:$A,0)),"SIN ASIGNAR"),"")</f>
        <v/>
      </c>
    </row>
    <row r="67" ht="17.10000038146973" customHeight="1" s="260">
      <c r="A67" s="315">
        <f>ROW()-1</f>
        <v/>
      </c>
      <c r="B67" s="293" t="n">
        <v>47</v>
      </c>
      <c r="C67" s="293" t="inlineStr">
        <is>
          <t>Coincidencia exacta PDF: General Director de Carabineros de Chile</t>
        </is>
      </c>
      <c r="D67" s="315" t="inlineStr">
        <is>
          <t>OPA</t>
        </is>
      </c>
      <c r="E67" s="293" t="inlineStr">
        <is>
          <t>General Director</t>
        </is>
      </c>
      <c r="F67" s="293" t="inlineStr">
        <is>
          <t>VIP</t>
        </is>
      </c>
      <c r="G67" s="293" t="inlineStr">
        <is>
          <t>Araya Zapata, Marcelo</t>
        </is>
      </c>
      <c r="H67" s="293" t="inlineStr">
        <is>
          <t>Marcelo</t>
        </is>
      </c>
      <c r="I67" s="316" t="inlineStr">
        <is>
          <t>Araya</t>
        </is>
      </c>
      <c r="J67" s="293" t="inlineStr">
        <is>
          <t>Zapata</t>
        </is>
      </c>
      <c r="K67" s="293" t="inlineStr">
        <is>
          <t>Pendiente</t>
        </is>
      </c>
      <c r="L67" s="293" t="inlineStr">
        <is>
          <t>General Director de Carabineros de Chile</t>
        </is>
      </c>
      <c r="M67" s="293" t="n"/>
      <c r="N67" s="363">
        <f>IFERROR(VALUE(B67),9999)</f>
        <v/>
      </c>
      <c r="O67" s="363">
        <f>IF(AND(G67&lt;&gt;"",K67&lt;&gt;"NO",OR(PARAMETROS!$B$2="TODAS",F67=PARAMETROS!$B$2),OR(PARAMETROS!$B$3="SI y Pendiente",K67="SI")),"SI","NO")</f>
        <v/>
      </c>
      <c r="P67" s="363">
        <f>IF(O67="SI",COUNTIFS($O:$O,"SI",$N:$N,"&lt;"&amp;N67)+COUNTIFS($O:$O,"SI",$N:$N,N67,$A:$A,"&lt;="&amp;A67),"")</f>
        <v/>
      </c>
      <c r="Q67" s="363">
        <f>IF(O67="SI",IFERROR(INDEX('MAPA ASIENTOS'!$D:$D,MATCH(P67,'MAPA ASIENTOS'!$A:$A,0)),"SIN ASIGNAR"),"")</f>
        <v/>
      </c>
    </row>
    <row r="68" ht="17.10000038146973" customHeight="1" s="260">
      <c r="A68" s="313">
        <f>ROW()-1</f>
        <v/>
      </c>
      <c r="B68" s="292" t="n">
        <v>48</v>
      </c>
      <c r="C68" s="292" t="inlineStr">
        <is>
          <t>Coincidencia exacta PDF: Director General PDI</t>
        </is>
      </c>
      <c r="D68" s="313" t="inlineStr">
        <is>
          <t>OPA</t>
        </is>
      </c>
      <c r="E68" s="292" t="inlineStr">
        <is>
          <t>Director General</t>
        </is>
      </c>
      <c r="F68" s="292" t="inlineStr">
        <is>
          <t>VIP</t>
        </is>
      </c>
      <c r="G68" s="292" t="inlineStr">
        <is>
          <t>Cerna Lozano, Eduardo</t>
        </is>
      </c>
      <c r="H68" s="292" t="inlineStr">
        <is>
          <t>Eduardo</t>
        </is>
      </c>
      <c r="I68" s="292" t="inlineStr">
        <is>
          <t>Cerna</t>
        </is>
      </c>
      <c r="J68" s="292" t="inlineStr">
        <is>
          <t>Lozano</t>
        </is>
      </c>
      <c r="K68" s="292" t="inlineStr">
        <is>
          <t>Pendiente</t>
        </is>
      </c>
      <c r="L68" s="292" t="inlineStr">
        <is>
          <t>Director General de la Policía de Investigaciones de Chile</t>
        </is>
      </c>
      <c r="M68" s="292" t="n"/>
      <c r="N68" s="363">
        <f>IFERROR(VALUE(B68),9999)</f>
        <v/>
      </c>
      <c r="O68" s="363">
        <f>IF(AND(G68&lt;&gt;"",K68&lt;&gt;"NO",OR(PARAMETROS!$B$2="TODAS",F68=PARAMETROS!$B$2),OR(PARAMETROS!$B$3="SI y Pendiente",K68="SI")),"SI","NO")</f>
        <v/>
      </c>
      <c r="P68" s="363">
        <f>IF(O68="SI",COUNTIFS($O:$O,"SI",$N:$N,"&lt;"&amp;N68)+COUNTIFS($O:$O,"SI",$N:$N,N68,$A:$A,"&lt;="&amp;A68),"")</f>
        <v/>
      </c>
      <c r="Q68" s="363">
        <f>IF(O68="SI",IFERROR(INDEX('MAPA ASIENTOS'!$D:$D,MATCH(P68,'MAPA ASIENTOS'!$A:$A,0)),"SIN ASIGNAR"),"")</f>
        <v/>
      </c>
    </row>
    <row r="69" ht="17.10000038146973" customHeight="1" s="260">
      <c r="A69" s="315">
        <f>ROW()-1</f>
        <v/>
      </c>
      <c r="B69" s="293" t="n">
        <v>49</v>
      </c>
      <c r="C69" s="293" t="inlineStr">
        <is>
          <t>Coincidencia exacta PDF: Jefe del Estado Mayor Conjunto</t>
        </is>
      </c>
      <c r="D69" s="315" t="inlineStr">
        <is>
          <t>OPA</t>
        </is>
      </c>
      <c r="E69" s="293" t="inlineStr">
        <is>
          <t>General</t>
        </is>
      </c>
      <c r="F69" s="293" t="inlineStr">
        <is>
          <t>VIP</t>
        </is>
      </c>
      <c r="G69" s="293" t="inlineStr">
        <is>
          <t>Romanini Gutiérrez, Leonardo</t>
        </is>
      </c>
      <c r="H69" s="293" t="inlineStr">
        <is>
          <t>Leonardo</t>
        </is>
      </c>
      <c r="I69" s="293" t="inlineStr">
        <is>
          <t>Romanini</t>
        </is>
      </c>
      <c r="J69" s="293" t="inlineStr">
        <is>
          <t>Gutiérrez</t>
        </is>
      </c>
      <c r="K69" s="293" t="inlineStr">
        <is>
          <t>Pendiente</t>
        </is>
      </c>
      <c r="L69" s="293" t="inlineStr">
        <is>
          <t>Jefe del Estado Mayor Conjunto de las Fuerzas Armadas</t>
        </is>
      </c>
      <c r="M69" s="293" t="n"/>
      <c r="N69" s="363">
        <f>IFERROR(VALUE(B69),9999)</f>
        <v/>
      </c>
      <c r="O69" s="363">
        <f>IF(AND(G69&lt;&gt;"",K69&lt;&gt;"NO",OR(PARAMETROS!$B$2="TODAS",F69=PARAMETROS!$B$2),OR(PARAMETROS!$B$3="SI y Pendiente",K69="SI")),"SI","NO")</f>
        <v/>
      </c>
      <c r="P69" s="363">
        <f>IF(O69="SI",COUNTIFS($O:$O,"SI",$N:$N,"&lt;"&amp;N69)+COUNTIFS($O:$O,"SI",$N:$N,N69,$A:$A,"&lt;="&amp;A69),"")</f>
        <v/>
      </c>
      <c r="Q69" s="363">
        <f>IF(O69="SI",IFERROR(INDEX('MAPA ASIENTOS'!$D:$D,MATCH(P69,'MAPA ASIENTOS'!$A:$A,0)),"SIN ASIGNAR"),"")</f>
        <v/>
      </c>
    </row>
    <row r="70" ht="17.10000038146973" customHeight="1" s="260">
      <c r="A70" s="313">
        <f>ROW()-1</f>
        <v/>
      </c>
      <c r="B70" s="292" t="n">
        <v>49</v>
      </c>
      <c r="C70" s="292" t="inlineStr">
        <is>
          <t>Precedencia nacional / agrupación por cargo</t>
        </is>
      </c>
      <c r="D70" s="313" t="inlineStr">
        <is>
          <t>OPA</t>
        </is>
      </c>
      <c r="E70" s="292" t="inlineStr">
        <is>
          <t>Vicealmirante</t>
        </is>
      </c>
      <c r="F70" s="292" t="inlineStr">
        <is>
          <t>VIP</t>
        </is>
      </c>
      <c r="G70" s="292" t="inlineStr">
        <is>
          <t>Cacho Morán, Julio</t>
        </is>
      </c>
      <c r="H70" s="292" t="inlineStr">
        <is>
          <t>Julio</t>
        </is>
      </c>
      <c r="I70" s="314" t="inlineStr">
        <is>
          <t>Cacho</t>
        </is>
      </c>
      <c r="J70" s="292" t="inlineStr">
        <is>
          <t>Morán</t>
        </is>
      </c>
      <c r="K70" s="292" t="inlineStr">
        <is>
          <t>SI</t>
        </is>
      </c>
      <c r="L70" s="292" t="inlineStr">
        <is>
          <t>Jefe del Estado Mayor de la Armada de Perú</t>
        </is>
      </c>
      <c r="M70" s="292" t="n"/>
      <c r="N70" s="363">
        <f>IFERROR(VALUE(B70),9999)</f>
        <v/>
      </c>
      <c r="O70" s="363">
        <f>IF(AND(G70&lt;&gt;"",K70&lt;&gt;"NO",OR(PARAMETROS!$B$2="TODAS",F70=PARAMETROS!$B$2),OR(PARAMETROS!$B$3="SI y Pendiente",K70="SI")),"SI","NO")</f>
        <v/>
      </c>
      <c r="P70" s="363">
        <f>IF(O70="SI",COUNTIFS($O:$O,"SI",$N:$N,"&lt;"&amp;N70)+COUNTIFS($O:$O,"SI",$N:$N,N70,$A:$A,"&lt;="&amp;A70),"")</f>
        <v/>
      </c>
      <c r="Q70" s="363">
        <f>IF(O70="SI",IFERROR(INDEX('MAPA ASIENTOS'!$D:$D,MATCH(P70,'MAPA ASIENTOS'!$A:$A,0)),"SIN ASIGNAR"),"")</f>
        <v/>
      </c>
    </row>
    <row r="71" ht="17.10000038146973" customHeight="1" s="260">
      <c r="A71" s="315">
        <f>ROW()-1</f>
        <v/>
      </c>
      <c r="B71" s="293" t="n">
        <v>52</v>
      </c>
      <c r="C71" s="293" t="inlineStr">
        <is>
          <t>Categoría PDF: Senadoras y Senadores; orden interno alfabético</t>
        </is>
      </c>
      <c r="D71" s="315" t="inlineStr">
        <is>
          <t>OPA</t>
        </is>
      </c>
      <c r="E71" s="293" t="inlineStr">
        <is>
          <t>Honorable Senador</t>
        </is>
      </c>
      <c r="F71" s="293" t="inlineStr">
        <is>
          <t>VIP</t>
        </is>
      </c>
      <c r="G71" s="293" t="inlineStr">
        <is>
          <t>Huenchumilla Jaramillo, Francisco</t>
        </is>
      </c>
      <c r="H71" s="293" t="inlineStr">
        <is>
          <t>Francisco</t>
        </is>
      </c>
      <c r="I71" s="293" t="inlineStr">
        <is>
          <t>Huenchumilla</t>
        </is>
      </c>
      <c r="J71" s="293" t="inlineStr">
        <is>
          <t>Jaramillo</t>
        </is>
      </c>
      <c r="K71" s="293" t="inlineStr">
        <is>
          <t>Pendiente</t>
        </is>
      </c>
      <c r="L71" s="293" t="inlineStr">
        <is>
          <t>Presidente Comisión de Defensa Nacional Cir. 11</t>
        </is>
      </c>
      <c r="M71" s="293" t="n"/>
      <c r="N71" s="363">
        <f>IFERROR(VALUE(B71),9999)</f>
        <v/>
      </c>
      <c r="O71" s="363">
        <f>IF(AND(G71&lt;&gt;"",K71&lt;&gt;"NO",OR(PARAMETROS!$B$2="TODAS",F71=PARAMETROS!$B$2),OR(PARAMETROS!$B$3="SI y Pendiente",K71="SI")),"SI","NO")</f>
        <v/>
      </c>
      <c r="P71" s="363">
        <f>IF(O71="SI",COUNTIFS($O:$O,"SI",$N:$N,"&lt;"&amp;N71)+COUNTIFS($O:$O,"SI",$N:$N,N71,$A:$A,"&lt;="&amp;A71),"")</f>
        <v/>
      </c>
      <c r="Q71" s="363">
        <f>IF(O71="SI",IFERROR(INDEX('MAPA ASIENTOS'!$D:$D,MATCH(P71,'MAPA ASIENTOS'!$A:$A,0)),"SIN ASIGNAR"),"")</f>
        <v/>
      </c>
    </row>
    <row r="72" ht="17.10000038146973" customHeight="1" s="260">
      <c r="A72" s="313">
        <f>ROW()-1</f>
        <v/>
      </c>
      <c r="B72" s="292" t="n">
        <v>52</v>
      </c>
      <c r="C72" s="292" t="inlineStr">
        <is>
          <t>Categoría PDF: Senadoras y Senadores; orden interno alfabético</t>
        </is>
      </c>
      <c r="D72" s="313" t="inlineStr">
        <is>
          <t>OPA</t>
        </is>
      </c>
      <c r="E72" s="292" t="inlineStr">
        <is>
          <t>Honorable Senador</t>
        </is>
      </c>
      <c r="F72" s="292" t="inlineStr">
        <is>
          <t>VIP</t>
        </is>
      </c>
      <c r="G72" s="292" t="inlineStr">
        <is>
          <t>Edwards Silva, Rojo</t>
        </is>
      </c>
      <c r="H72" s="292" t="inlineStr">
        <is>
          <t>Rojo</t>
        </is>
      </c>
      <c r="I72" s="292" t="inlineStr">
        <is>
          <t>Edwards</t>
        </is>
      </c>
      <c r="J72" s="292" t="inlineStr">
        <is>
          <t>Silva</t>
        </is>
      </c>
      <c r="K72" s="292" t="inlineStr">
        <is>
          <t>Pendiente</t>
        </is>
      </c>
      <c r="L72" s="292" t="inlineStr">
        <is>
          <t>Presidente de la Comisión de Desafíos del Futuro, Ciencia, Tecnología e Innovación</t>
        </is>
      </c>
      <c r="M72" s="292" t="n"/>
      <c r="N72" s="363">
        <f>IFERROR(VALUE(B72),9999)</f>
        <v/>
      </c>
      <c r="O72" s="363">
        <f>IF(AND(G72&lt;&gt;"",K72&lt;&gt;"NO",OR(PARAMETROS!$B$2="TODAS",F72=PARAMETROS!$B$2),OR(PARAMETROS!$B$3="SI y Pendiente",K72="SI")),"SI","NO")</f>
        <v/>
      </c>
      <c r="P72" s="363">
        <f>IF(O72="SI",COUNTIFS($O:$O,"SI",$N:$N,"&lt;"&amp;N72)+COUNTIFS($O:$O,"SI",$N:$N,N72,$A:$A,"&lt;="&amp;A72),"")</f>
        <v/>
      </c>
      <c r="Q72" s="363">
        <f>IF(O72="SI",IFERROR(INDEX('MAPA ASIENTOS'!$D:$D,MATCH(P72,'MAPA ASIENTOS'!$A:$A,0)),"SIN ASIGNAR"),"")</f>
        <v/>
      </c>
    </row>
    <row r="73" ht="17.10000038146973" customHeight="1" s="260">
      <c r="A73" s="315">
        <f>ROW()-1</f>
        <v/>
      </c>
      <c r="B73" s="293" t="n">
        <v>52</v>
      </c>
      <c r="C73" s="293" t="inlineStr">
        <is>
          <t>Categoría PDF: Senadoras y Senadores; orden interno alfabético</t>
        </is>
      </c>
      <c r="D73" s="315" t="inlineStr">
        <is>
          <t>OPA</t>
        </is>
      </c>
      <c r="E73" s="293" t="inlineStr">
        <is>
          <t>Honorable Senador</t>
        </is>
      </c>
      <c r="F73" s="293" t="inlineStr">
        <is>
          <t>VIP</t>
        </is>
      </c>
      <c r="G73" s="293" t="inlineStr">
        <is>
          <t>Keitel Bianchi, Sebastián</t>
        </is>
      </c>
      <c r="H73" s="293" t="inlineStr">
        <is>
          <t>Sebastián</t>
        </is>
      </c>
      <c r="I73" s="293" t="inlineStr">
        <is>
          <t>Keitel</t>
        </is>
      </c>
      <c r="J73" s="293" t="inlineStr">
        <is>
          <t>Bianchi</t>
        </is>
      </c>
      <c r="K73" s="293" t="inlineStr">
        <is>
          <t>Pendiente</t>
        </is>
      </c>
      <c r="L73" s="293" t="inlineStr">
        <is>
          <t>Circunscripción 10 Región Biobío</t>
        </is>
      </c>
      <c r="M73" s="293" t="n"/>
      <c r="N73" s="363">
        <f>IFERROR(VALUE(B73),9999)</f>
        <v/>
      </c>
      <c r="O73" s="363">
        <f>IF(AND(G73&lt;&gt;"",K73&lt;&gt;"NO",OR(PARAMETROS!$B$2="TODAS",F73=PARAMETROS!$B$2),OR(PARAMETROS!$B$3="SI y Pendiente",K73="SI")),"SI","NO")</f>
        <v/>
      </c>
      <c r="P73" s="363">
        <f>IF(O73="SI",COUNTIFS($O:$O,"SI",$N:$N,"&lt;"&amp;N73)+COUNTIFS($O:$O,"SI",$N:$N,N73,$A:$A,"&lt;="&amp;A73),"")</f>
        <v/>
      </c>
      <c r="Q73" s="363">
        <f>IF(O73="SI",IFERROR(INDEX('MAPA ASIENTOS'!$D:$D,MATCH(P73,'MAPA ASIENTOS'!$A:$A,0)),"SIN ASIGNAR"),"")</f>
        <v/>
      </c>
    </row>
    <row r="74" ht="17.10000038146973" customHeight="1" s="260">
      <c r="A74" s="313">
        <f>ROW()-1</f>
        <v/>
      </c>
      <c r="B74" s="292" t="n">
        <v>52</v>
      </c>
      <c r="C74" s="292" t="inlineStr">
        <is>
          <t>Categoría PDF: Senadoras y Senadores; orden interno alfabético</t>
        </is>
      </c>
      <c r="D74" s="313" t="inlineStr">
        <is>
          <t>OPA</t>
        </is>
      </c>
      <c r="E74" s="292" t="inlineStr">
        <is>
          <t>Honorable Senador</t>
        </is>
      </c>
      <c r="F74" s="292" t="inlineStr">
        <is>
          <t>VIP</t>
        </is>
      </c>
      <c r="G74" s="292" t="inlineStr">
        <is>
          <t>Van Rysselberghe Herrera, Enrique</t>
        </is>
      </c>
      <c r="H74" s="292" t="inlineStr">
        <is>
          <t>Enrique</t>
        </is>
      </c>
      <c r="I74" s="292" t="inlineStr">
        <is>
          <t>Van Rysselberghe</t>
        </is>
      </c>
      <c r="J74" s="292" t="inlineStr">
        <is>
          <t>Herrera</t>
        </is>
      </c>
      <c r="K74" s="292" t="inlineStr">
        <is>
          <t>Pendiente</t>
        </is>
      </c>
      <c r="L74" s="292" t="inlineStr">
        <is>
          <t>Circunscripción 10 Región Biobío</t>
        </is>
      </c>
      <c r="M74" s="292" t="n"/>
      <c r="N74" s="363">
        <f>IFERROR(VALUE(B74),9999)</f>
        <v/>
      </c>
      <c r="O74" s="363">
        <f>IF(AND(G74&lt;&gt;"",K74&lt;&gt;"NO",OR(PARAMETROS!$B$2="TODAS",F74=PARAMETROS!$B$2),OR(PARAMETROS!$B$3="SI y Pendiente",K74="SI")),"SI","NO")</f>
        <v/>
      </c>
      <c r="P74" s="363">
        <f>IF(O74="SI",COUNTIFS($O:$O,"SI",$N:$N,"&lt;"&amp;N74)+COUNTIFS($O:$O,"SI",$N:$N,N74,$A:$A,"&lt;="&amp;A74),"")</f>
        <v/>
      </c>
      <c r="Q74" s="363">
        <f>IF(O74="SI",IFERROR(INDEX('MAPA ASIENTOS'!$D:$D,MATCH(P74,'MAPA ASIENTOS'!$A:$A,0)),"SIN ASIGNAR"),"")</f>
        <v/>
      </c>
    </row>
    <row r="75" ht="17.10000038146973" customHeight="1" s="260">
      <c r="A75" s="315">
        <f>ROW()-1</f>
        <v/>
      </c>
      <c r="B75" s="293" t="n">
        <v>52</v>
      </c>
      <c r="C75" s="293" t="inlineStr">
        <is>
          <t>Categoría PDF: Senadoras y Senadores; orden interno alfabético</t>
        </is>
      </c>
      <c r="D75" s="315" t="inlineStr">
        <is>
          <t>OPA</t>
        </is>
      </c>
      <c r="E75" s="293" t="inlineStr">
        <is>
          <t>Honorable Senador</t>
        </is>
      </c>
      <c r="F75" s="293" t="inlineStr">
        <is>
          <t>VIP</t>
        </is>
      </c>
      <c r="G75" s="293" t="inlineStr">
        <is>
          <t>Carvajal Ambiado, Loreto</t>
        </is>
      </c>
      <c r="H75" s="293" t="inlineStr">
        <is>
          <t>Loreto</t>
        </is>
      </c>
      <c r="I75" s="293" t="inlineStr">
        <is>
          <t>Carvajal</t>
        </is>
      </c>
      <c r="J75" s="293" t="inlineStr">
        <is>
          <t>Ambiado</t>
        </is>
      </c>
      <c r="K75" s="293" t="inlineStr">
        <is>
          <t>Pendiente</t>
        </is>
      </c>
      <c r="L75" s="293" t="inlineStr">
        <is>
          <t>Circunsripción Zona Ñuble</t>
        </is>
      </c>
      <c r="M75" s="293" t="n"/>
      <c r="N75" s="363">
        <f>IFERROR(VALUE(B75),9999)</f>
        <v/>
      </c>
      <c r="O75" s="363">
        <f>IF(AND(G75&lt;&gt;"",K75&lt;&gt;"NO",OR(PARAMETROS!$B$2="TODAS",F75=PARAMETROS!$B$2),OR(PARAMETROS!$B$3="SI y Pendiente",K75="SI")),"SI","NO")</f>
        <v/>
      </c>
      <c r="P75" s="363">
        <f>IF(O75="SI",COUNTIFS($O:$O,"SI",$N:$N,"&lt;"&amp;N75)+COUNTIFS($O:$O,"SI",$N:$N,N75,$A:$A,"&lt;="&amp;A75),"")</f>
        <v/>
      </c>
      <c r="Q75" s="363">
        <f>IF(O75="SI",IFERROR(INDEX('MAPA ASIENTOS'!$D:$D,MATCH(P75,'MAPA ASIENTOS'!$A:$A,0)),"SIN ASIGNAR"),"")</f>
        <v/>
      </c>
    </row>
    <row r="76" ht="17.10000038146973" customHeight="1" s="260">
      <c r="A76" s="313">
        <f>ROW()-1</f>
        <v/>
      </c>
      <c r="B76" s="292" t="n">
        <v>52</v>
      </c>
      <c r="C76" s="292" t="inlineStr">
        <is>
          <t>Categoría PDF: Senadoras y Senadores; orden interno alfabético</t>
        </is>
      </c>
      <c r="D76" s="313" t="inlineStr">
        <is>
          <t>OPA</t>
        </is>
      </c>
      <c r="E76" s="292" t="inlineStr">
        <is>
          <t>Honorable Senador</t>
        </is>
      </c>
      <c r="F76" s="292" t="inlineStr">
        <is>
          <t>VIP</t>
        </is>
      </c>
      <c r="G76" s="292" t="inlineStr">
        <is>
          <t>Sanhueza Dueñas, Gustavo</t>
        </is>
      </c>
      <c r="H76" s="292" t="inlineStr">
        <is>
          <t>Gustavo</t>
        </is>
      </c>
      <c r="I76" s="292" t="inlineStr">
        <is>
          <t>Sanhueza</t>
        </is>
      </c>
      <c r="J76" s="292" t="inlineStr">
        <is>
          <t>Dueñas</t>
        </is>
      </c>
      <c r="K76" s="292" t="inlineStr">
        <is>
          <t>Pendiente</t>
        </is>
      </c>
      <c r="L76" s="292" t="inlineStr">
        <is>
          <t>Circunsripción Zona Ñuble</t>
        </is>
      </c>
      <c r="M76" s="292" t="n"/>
      <c r="N76" s="363">
        <f>IFERROR(VALUE(B76),9999)</f>
        <v/>
      </c>
      <c r="O76" s="363">
        <f>IF(AND(G76&lt;&gt;"",K76&lt;&gt;"NO",OR(PARAMETROS!$B$2="TODAS",F76=PARAMETROS!$B$2),OR(PARAMETROS!$B$3="SI y Pendiente",K76="SI")),"SI","NO")</f>
        <v/>
      </c>
      <c r="P76" s="363">
        <f>IF(O76="SI",COUNTIFS($O:$O,"SI",$N:$N,"&lt;"&amp;N76)+COUNTIFS($O:$O,"SI",$N:$N,N76,$A:$A,"&lt;="&amp;A76),"")</f>
        <v/>
      </c>
      <c r="Q76" s="363">
        <f>IF(O76="SI",IFERROR(INDEX('MAPA ASIENTOS'!$D:$D,MATCH(P76,'MAPA ASIENTOS'!$A:$A,0)),"SIN ASIGNAR"),"")</f>
        <v/>
      </c>
    </row>
    <row r="77" ht="17.10000038146973" customHeight="1" s="260">
      <c r="A77" s="315">
        <f>ROW()-1</f>
        <v/>
      </c>
      <c r="B77" s="293" t="n">
        <v>52</v>
      </c>
      <c r="C77" s="293" t="inlineStr">
        <is>
          <t>Categoría PDF: Senadoras y Senadores; orden interno alfabético</t>
        </is>
      </c>
      <c r="D77" s="315" t="inlineStr">
        <is>
          <t>OPA</t>
        </is>
      </c>
      <c r="E77" s="293" t="inlineStr">
        <is>
          <t>Honorable Senador</t>
        </is>
      </c>
      <c r="F77" s="293" t="inlineStr">
        <is>
          <t>VIP</t>
        </is>
      </c>
      <c r="G77" s="293" t="inlineStr">
        <is>
          <t>Araya Guerrero, Pedro</t>
        </is>
      </c>
      <c r="H77" s="293" t="inlineStr">
        <is>
          <t>Pedro</t>
        </is>
      </c>
      <c r="I77" s="293" t="inlineStr">
        <is>
          <t>Araya</t>
        </is>
      </c>
      <c r="J77" s="293" t="inlineStr">
        <is>
          <t>Guerrero</t>
        </is>
      </c>
      <c r="K77" s="293" t="inlineStr">
        <is>
          <t>Pendiente</t>
        </is>
      </c>
      <c r="L77" s="293" t="inlineStr">
        <is>
          <t>Comisión de Defensa Nacional</t>
        </is>
      </c>
      <c r="M77" s="293" t="n"/>
      <c r="N77" s="363">
        <f>IFERROR(VALUE(B77),9999)</f>
        <v/>
      </c>
      <c r="O77" s="363">
        <f>IF(AND(G77&lt;&gt;"",K77&lt;&gt;"NO",OR(PARAMETROS!$B$2="TODAS",F77=PARAMETROS!$B$2),OR(PARAMETROS!$B$3="SI y Pendiente",K77="SI")),"SI","NO")</f>
        <v/>
      </c>
      <c r="P77" s="363">
        <f>IF(O77="SI",COUNTIFS($O:$O,"SI",$N:$N,"&lt;"&amp;N77)+COUNTIFS($O:$O,"SI",$N:$N,N77,$A:$A,"&lt;="&amp;A77),"")</f>
        <v/>
      </c>
      <c r="Q77" s="363">
        <f>IF(O77="SI",IFERROR(INDEX('MAPA ASIENTOS'!$D:$D,MATCH(P77,'MAPA ASIENTOS'!$A:$A,0)),"SIN ASIGNAR"),"")</f>
        <v/>
      </c>
    </row>
    <row r="78" ht="17.10000038146973" customHeight="1" s="260">
      <c r="A78" s="313">
        <f>ROW()-1</f>
        <v/>
      </c>
      <c r="B78" s="292" t="n">
        <v>52</v>
      </c>
      <c r="C78" s="292" t="inlineStr">
        <is>
          <t>Categoría PDF: Senadoras y Senadores; orden interno alfabético</t>
        </is>
      </c>
      <c r="D78" s="313" t="inlineStr">
        <is>
          <t>OPA</t>
        </is>
      </c>
      <c r="E78" s="292" t="inlineStr">
        <is>
          <t>Honorable Senador</t>
        </is>
      </c>
      <c r="F78" s="292" t="inlineStr">
        <is>
          <t>VIP</t>
        </is>
      </c>
      <c r="G78" s="292" t="inlineStr">
        <is>
          <t>Saavedra Chandía, Gastón</t>
        </is>
      </c>
      <c r="H78" s="292" t="inlineStr">
        <is>
          <t>Gastón</t>
        </is>
      </c>
      <c r="I78" s="292" t="inlineStr">
        <is>
          <t>Saavedra</t>
        </is>
      </c>
      <c r="J78" s="292" t="inlineStr">
        <is>
          <t>Chandía</t>
        </is>
      </c>
      <c r="K78" s="292" t="inlineStr">
        <is>
          <t>Pendiente</t>
        </is>
      </c>
      <c r="L78" s="292" t="inlineStr">
        <is>
          <t>Comisión de Defensa Nacional</t>
        </is>
      </c>
      <c r="M78" s="292" t="n"/>
      <c r="N78" s="363">
        <f>IFERROR(VALUE(B78),9999)</f>
        <v/>
      </c>
      <c r="O78" s="363">
        <f>IF(AND(G78&lt;&gt;"",K78&lt;&gt;"NO",OR(PARAMETROS!$B$2="TODAS",F78=PARAMETROS!$B$2),OR(PARAMETROS!$B$3="SI y Pendiente",K78="SI")),"SI","NO")</f>
        <v/>
      </c>
      <c r="P78" s="363">
        <f>IF(O78="SI",COUNTIFS($O:$O,"SI",$N:$N,"&lt;"&amp;N78)+COUNTIFS($O:$O,"SI",$N:$N,N78,$A:$A,"&lt;="&amp;A78),"")</f>
        <v/>
      </c>
      <c r="Q78" s="363">
        <f>IF(O78="SI",IFERROR(INDEX('MAPA ASIENTOS'!$D:$D,MATCH(P78,'MAPA ASIENTOS'!$A:$A,0)),"SIN ASIGNAR"),"")</f>
        <v/>
      </c>
    </row>
    <row r="79" ht="17.10000038146973" customHeight="1" s="260">
      <c r="A79" s="315">
        <f>ROW()-1</f>
        <v/>
      </c>
      <c r="B79" s="293" t="n">
        <v>52</v>
      </c>
      <c r="C79" s="293" t="inlineStr">
        <is>
          <t>Categoría PDF: Senadoras y Senadores; orden interno alfabético</t>
        </is>
      </c>
      <c r="D79" s="315" t="inlineStr">
        <is>
          <t>OPA</t>
        </is>
      </c>
      <c r="E79" s="293" t="inlineStr">
        <is>
          <t>Honorable Senador</t>
        </is>
      </c>
      <c r="F79" s="293" t="inlineStr">
        <is>
          <t>VIP</t>
        </is>
      </c>
      <c r="G79" s="293" t="inlineStr">
        <is>
          <t>Cruz-coke Carvallo, Luciano</t>
        </is>
      </c>
      <c r="H79" s="293" t="inlineStr">
        <is>
          <t>Luciano</t>
        </is>
      </c>
      <c r="I79" s="293" t="inlineStr">
        <is>
          <t>Cruz-coke</t>
        </is>
      </c>
      <c r="J79" s="293" t="inlineStr">
        <is>
          <t>Carvallo</t>
        </is>
      </c>
      <c r="K79" s="293" t="inlineStr">
        <is>
          <t>NO</t>
        </is>
      </c>
      <c r="L79" s="293" t="inlineStr">
        <is>
          <t>Comisión de Desafíos del Futuro, Ciencia, Tecnología e Innovación</t>
        </is>
      </c>
      <c r="M79" s="293" t="n"/>
      <c r="N79" s="363">
        <f>IFERROR(VALUE(B79),9999)</f>
        <v/>
      </c>
      <c r="O79" s="363">
        <f>IF(AND(G79&lt;&gt;"",K79&lt;&gt;"NO",OR(PARAMETROS!$B$2="TODAS",F79=PARAMETROS!$B$2),OR(PARAMETROS!$B$3="SI y Pendiente",K79="SI")),"SI","NO")</f>
        <v/>
      </c>
      <c r="P79" s="363">
        <f>IF(O79="SI",COUNTIFS($O:$O,"SI",$N:$N,"&lt;"&amp;N79)+COUNTIFS($O:$O,"SI",$N:$N,N79,$A:$A,"&lt;="&amp;A79),"")</f>
        <v/>
      </c>
      <c r="Q79" s="363">
        <f>IF(O79="SI",IFERROR(INDEX('MAPA ASIENTOS'!$D:$D,MATCH(P79,'MAPA ASIENTOS'!$A:$A,0)),"SIN ASIGNAR"),"")</f>
        <v/>
      </c>
    </row>
    <row r="80" ht="17.10000038146973" customHeight="1" s="260">
      <c r="A80" s="313">
        <f>ROW()-1</f>
        <v/>
      </c>
      <c r="B80" s="292" t="n">
        <v>52</v>
      </c>
      <c r="C80" s="292" t="inlineStr">
        <is>
          <t>Categoría PDF: Senadoras y Senadores; orden interno alfabético</t>
        </is>
      </c>
      <c r="D80" s="313" t="inlineStr">
        <is>
          <t>OPA</t>
        </is>
      </c>
      <c r="E80" s="292" t="inlineStr">
        <is>
          <t>Honorable Senador</t>
        </is>
      </c>
      <c r="F80" s="292" t="inlineStr">
        <is>
          <t>VIP</t>
        </is>
      </c>
      <c r="G80" s="292" t="inlineStr">
        <is>
          <t>Ossandón Irarrázabal, Manuel José</t>
        </is>
      </c>
      <c r="H80" s="292" t="inlineStr">
        <is>
          <t>Manuel José</t>
        </is>
      </c>
      <c r="I80" s="292" t="inlineStr">
        <is>
          <t>Ossandón</t>
        </is>
      </c>
      <c r="J80" s="292" t="inlineStr">
        <is>
          <t>Irarrázabal</t>
        </is>
      </c>
      <c r="K80" s="292" t="inlineStr">
        <is>
          <t>Pendiente</t>
        </is>
      </c>
      <c r="L80" s="292" t="inlineStr">
        <is>
          <t>Comisión de Desafíos del Futuro, Ciencia, Tecnología e Innovación</t>
        </is>
      </c>
      <c r="M80" s="292" t="n"/>
      <c r="N80" s="363">
        <f>IFERROR(VALUE(B80),9999)</f>
        <v/>
      </c>
      <c r="O80" s="363">
        <f>IF(AND(G80&lt;&gt;"",K80&lt;&gt;"NO",OR(PARAMETROS!$B$2="TODAS",F80=PARAMETROS!$B$2),OR(PARAMETROS!$B$3="SI y Pendiente",K80="SI")),"SI","NO")</f>
        <v/>
      </c>
      <c r="P80" s="363">
        <f>IF(O80="SI",COUNTIFS($O:$O,"SI",$N:$N,"&lt;"&amp;N80)+COUNTIFS($O:$O,"SI",$N:$N,N80,$A:$A,"&lt;="&amp;A80),"")</f>
        <v/>
      </c>
      <c r="Q80" s="363">
        <f>IF(O80="SI",IFERROR(INDEX('MAPA ASIENTOS'!$D:$D,MATCH(P80,'MAPA ASIENTOS'!$A:$A,0)),"SIN ASIGNAR"),"")</f>
        <v/>
      </c>
    </row>
    <row r="81" ht="17.10000038146973" customHeight="1" s="260">
      <c r="A81" s="315">
        <f>ROW()-1</f>
        <v/>
      </c>
      <c r="B81" s="293" t="n">
        <v>57</v>
      </c>
      <c r="C81" s="293" t="inlineStr">
        <is>
          <t>Categoría PDF: Parlamentario/a en comisión; tratado como Diputadas y Diputados salvo revisión</t>
        </is>
      </c>
      <c r="D81" s="315" t="inlineStr">
        <is>
          <t>OPA</t>
        </is>
      </c>
      <c r="E81" s="293" t="inlineStr">
        <is>
          <t>Honorable Diputado</t>
        </is>
      </c>
      <c r="F81" s="293" t="inlineStr">
        <is>
          <t>VIP</t>
        </is>
      </c>
      <c r="G81" s="293" t="inlineStr">
        <is>
          <t>Manouchehri Lobos, Daniel</t>
        </is>
      </c>
      <c r="H81" s="293" t="inlineStr">
        <is>
          <t>Daniel</t>
        </is>
      </c>
      <c r="I81" s="293" t="inlineStr">
        <is>
          <t>Manouchehri</t>
        </is>
      </c>
      <c r="J81" s="293" t="inlineStr">
        <is>
          <t>Lobos</t>
        </is>
      </c>
      <c r="K81" s="293" t="inlineStr">
        <is>
          <t>Pendiente</t>
        </is>
      </c>
      <c r="L81" s="293" t="inlineStr">
        <is>
          <t>Presidente Comisión de Futuro, Ciencia, Tecnología, Conocimiento e Innovación</t>
        </is>
      </c>
      <c r="M81" s="293" t="n"/>
      <c r="N81" s="363">
        <f>IFERROR(VALUE(B81),9999)</f>
        <v/>
      </c>
      <c r="O81" s="363">
        <f>IF(AND(G81&lt;&gt;"",K81&lt;&gt;"NO",OR(PARAMETROS!$B$2="TODAS",F81=PARAMETROS!$B$2),OR(PARAMETROS!$B$3="SI y Pendiente",K81="SI")),"SI","NO")</f>
        <v/>
      </c>
      <c r="P81" s="363">
        <f>IF(O81="SI",COUNTIFS($O:$O,"SI",$N:$N,"&lt;"&amp;N81)+COUNTIFS($O:$O,"SI",$N:$N,N81,$A:$A,"&lt;="&amp;A81),"")</f>
        <v/>
      </c>
      <c r="Q81" s="363">
        <f>IF(O81="SI",IFERROR(INDEX('MAPA ASIENTOS'!$D:$D,MATCH(P81,'MAPA ASIENTOS'!$A:$A,0)),"SIN ASIGNAR"),"")</f>
        <v/>
      </c>
    </row>
    <row r="82" ht="17.10000038146973" customHeight="1" s="260">
      <c r="A82" s="313">
        <f>ROW()-1</f>
        <v/>
      </c>
      <c r="B82" s="292" t="n">
        <v>57</v>
      </c>
      <c r="C82" s="292" t="inlineStr">
        <is>
          <t>Categoría PDF: Parlamentario/a en comisión; tratado como Diputadas y Diputados salvo revisión</t>
        </is>
      </c>
      <c r="D82" s="313" t="inlineStr">
        <is>
          <t>OPA</t>
        </is>
      </c>
      <c r="E82" s="292" t="inlineStr">
        <is>
          <t>Honorable Diputado</t>
        </is>
      </c>
      <c r="F82" s="292" t="inlineStr">
        <is>
          <t>VIP</t>
        </is>
      </c>
      <c r="G82" s="292" t="inlineStr">
        <is>
          <t>Carter Fernández, Álvaro</t>
        </is>
      </c>
      <c r="H82" s="292" t="inlineStr">
        <is>
          <t>Álvaro</t>
        </is>
      </c>
      <c r="I82" s="292" t="inlineStr">
        <is>
          <t>Carter</t>
        </is>
      </c>
      <c r="J82" s="292" t="inlineStr">
        <is>
          <t>Fernández</t>
        </is>
      </c>
      <c r="K82" s="292" t="inlineStr">
        <is>
          <t>Pendiente</t>
        </is>
      </c>
      <c r="L82" s="292" t="inlineStr">
        <is>
          <t>Presidente de la Comisión de Defensa Nacional</t>
        </is>
      </c>
      <c r="M82" s="292" t="n"/>
      <c r="N82" s="363">
        <f>IFERROR(VALUE(B82),9999)</f>
        <v/>
      </c>
      <c r="O82" s="363">
        <f>IF(AND(G82&lt;&gt;"",K82&lt;&gt;"NO",OR(PARAMETROS!$B$2="TODAS",F82=PARAMETROS!$B$2),OR(PARAMETROS!$B$3="SI y Pendiente",K82="SI")),"SI","NO")</f>
        <v/>
      </c>
      <c r="P82" s="363">
        <f>IF(O82="SI",COUNTIFS($O:$O,"SI",$N:$N,"&lt;"&amp;N82)+COUNTIFS($O:$O,"SI",$N:$N,N82,$A:$A,"&lt;="&amp;A82),"")</f>
        <v/>
      </c>
      <c r="Q82" s="363">
        <f>IF(O82="SI",IFERROR(INDEX('MAPA ASIENTOS'!$D:$D,MATCH(P82,'MAPA ASIENTOS'!$A:$A,0)),"SIN ASIGNAR"),"")</f>
        <v/>
      </c>
    </row>
    <row r="83" ht="17.10000038146973" customHeight="1" s="260">
      <c r="A83" s="315">
        <f>ROW()-1</f>
        <v/>
      </c>
      <c r="B83" s="293" t="n">
        <v>57</v>
      </c>
      <c r="C83" s="293" t="inlineStr">
        <is>
          <t>Categoría PDF: Diputadas y Diputados; orden interno alfabético</t>
        </is>
      </c>
      <c r="D83" s="315" t="inlineStr">
        <is>
          <t>OPA</t>
        </is>
      </c>
      <c r="E83" s="293" t="inlineStr">
        <is>
          <t>Honorable Diputado</t>
        </is>
      </c>
      <c r="F83" s="293" t="inlineStr">
        <is>
          <t>VIP</t>
        </is>
      </c>
      <c r="G83" s="293" t="inlineStr">
        <is>
          <t>Arroyo Muñoz, Roberto</t>
        </is>
      </c>
      <c r="H83" s="293" t="inlineStr">
        <is>
          <t>Roberto</t>
        </is>
      </c>
      <c r="I83" s="293" t="inlineStr">
        <is>
          <t>Arroyo</t>
        </is>
      </c>
      <c r="J83" s="293" t="inlineStr">
        <is>
          <t>Muñoz</t>
        </is>
      </c>
      <c r="K83" s="293" t="inlineStr">
        <is>
          <t>Pendiente</t>
        </is>
      </c>
      <c r="L83" s="293" t="inlineStr">
        <is>
          <t>Diputado Distrito 20</t>
        </is>
      </c>
      <c r="M83" s="293" t="n"/>
      <c r="N83" s="363">
        <f>IFERROR(VALUE(B83),9999)</f>
        <v/>
      </c>
      <c r="O83" s="363">
        <f>IF(AND(G83&lt;&gt;"",K83&lt;&gt;"NO",OR(PARAMETROS!$B$2="TODAS",F83=PARAMETROS!$B$2),OR(PARAMETROS!$B$3="SI y Pendiente",K83="SI")),"SI","NO")</f>
        <v/>
      </c>
      <c r="P83" s="363">
        <f>IF(O83="SI",COUNTIFS($O:$O,"SI",$N:$N,"&lt;"&amp;N83)+COUNTIFS($O:$O,"SI",$N:$N,N83,$A:$A,"&lt;="&amp;A83),"")</f>
        <v/>
      </c>
      <c r="Q83" s="363">
        <f>IF(O83="SI",IFERROR(INDEX('MAPA ASIENTOS'!$D:$D,MATCH(P83,'MAPA ASIENTOS'!$A:$A,0)),"SIN ASIGNAR"),"")</f>
        <v/>
      </c>
    </row>
    <row r="84" ht="17.10000038146973" customHeight="1" s="260">
      <c r="A84" s="313">
        <f>ROW()-1</f>
        <v/>
      </c>
      <c r="B84" s="292" t="n">
        <v>57</v>
      </c>
      <c r="C84" s="292" t="inlineStr">
        <is>
          <t>Categoría PDF: Diputadas y Diputados; orden interno alfabético</t>
        </is>
      </c>
      <c r="D84" s="313" t="inlineStr">
        <is>
          <t>OPA</t>
        </is>
      </c>
      <c r="E84" s="292" t="inlineStr">
        <is>
          <t>Honorable Diputado</t>
        </is>
      </c>
      <c r="F84" s="292" t="inlineStr">
        <is>
          <t>VIP</t>
        </is>
      </c>
      <c r="G84" s="292" t="inlineStr">
        <is>
          <t>Bobadilla Muñoz, Sergio</t>
        </is>
      </c>
      <c r="H84" s="292" t="inlineStr">
        <is>
          <t>Sergio</t>
        </is>
      </c>
      <c r="I84" s="292" t="inlineStr">
        <is>
          <t>Bobadilla</t>
        </is>
      </c>
      <c r="J84" s="292" t="inlineStr">
        <is>
          <t>Muñoz</t>
        </is>
      </c>
      <c r="K84" s="292" t="inlineStr">
        <is>
          <t>SI</t>
        </is>
      </c>
      <c r="L84" s="292" t="inlineStr">
        <is>
          <t>Diputado Distrito 20</t>
        </is>
      </c>
      <c r="M84" s="292" t="n"/>
      <c r="N84" s="363">
        <f>IFERROR(VALUE(B84),9999)</f>
        <v/>
      </c>
      <c r="O84" s="363">
        <f>IF(AND(G84&lt;&gt;"",K84&lt;&gt;"NO",OR(PARAMETROS!$B$2="TODAS",F84=PARAMETROS!$B$2),OR(PARAMETROS!$B$3="SI y Pendiente",K84="SI")),"SI","NO")</f>
        <v/>
      </c>
      <c r="P84" s="363">
        <f>IF(O84="SI",COUNTIFS($O:$O,"SI",$N:$N,"&lt;"&amp;N84)+COUNTIFS($O:$O,"SI",$N:$N,N84,$A:$A,"&lt;="&amp;A84),"")</f>
        <v/>
      </c>
      <c r="Q84" s="363">
        <f>IF(O84="SI",IFERROR(INDEX('MAPA ASIENTOS'!$D:$D,MATCH(P84,'MAPA ASIENTOS'!$A:$A,0)),"SIN ASIGNAR"),"")</f>
        <v/>
      </c>
    </row>
    <row r="85" ht="17.10000038146973" customHeight="1" s="260">
      <c r="A85" s="315">
        <f>ROW()-1</f>
        <v/>
      </c>
      <c r="B85" s="293" t="n">
        <v>57</v>
      </c>
      <c r="C85" s="293" t="inlineStr">
        <is>
          <t>Categoría PDF: Diputadas y Diputados; orden interno alfabético</t>
        </is>
      </c>
      <c r="D85" s="315" t="inlineStr">
        <is>
          <t>OPA</t>
        </is>
      </c>
      <c r="E85" s="293" t="inlineStr">
        <is>
          <t>Honorable Diputado</t>
        </is>
      </c>
      <c r="F85" s="293" t="inlineStr">
        <is>
          <t>VIP</t>
        </is>
      </c>
      <c r="G85" s="293" t="inlineStr">
        <is>
          <t>Briones Moller, Patricio</t>
        </is>
      </c>
      <c r="H85" s="293" t="inlineStr">
        <is>
          <t>Patricio</t>
        </is>
      </c>
      <c r="I85" s="293" t="inlineStr">
        <is>
          <t>Briones</t>
        </is>
      </c>
      <c r="J85" s="293" t="inlineStr">
        <is>
          <t>Moller</t>
        </is>
      </c>
      <c r="K85" s="293" t="inlineStr">
        <is>
          <t>Pendiente</t>
        </is>
      </c>
      <c r="L85" s="293" t="inlineStr">
        <is>
          <t>Diputado Distrito 20</t>
        </is>
      </c>
      <c r="M85" s="293" t="n"/>
      <c r="N85" s="363">
        <f>IFERROR(VALUE(B85),9999)</f>
        <v/>
      </c>
      <c r="O85" s="363">
        <f>IF(AND(G85&lt;&gt;"",K85&lt;&gt;"NO",OR(PARAMETROS!$B$2="TODAS",F85=PARAMETROS!$B$2),OR(PARAMETROS!$B$3="SI y Pendiente",K85="SI")),"SI","NO")</f>
        <v/>
      </c>
      <c r="P85" s="363">
        <f>IF(O85="SI",COUNTIFS($O:$O,"SI",$N:$N,"&lt;"&amp;N85)+COUNTIFS($O:$O,"SI",$N:$N,N85,$A:$A,"&lt;="&amp;A85),"")</f>
        <v/>
      </c>
      <c r="Q85" s="363">
        <f>IF(O85="SI",IFERROR(INDEX('MAPA ASIENTOS'!$D:$D,MATCH(P85,'MAPA ASIENTOS'!$A:$A,0)),"SIN ASIGNAR"),"")</f>
        <v/>
      </c>
    </row>
    <row r="86" ht="17.10000038146973" customHeight="1" s="260">
      <c r="A86" s="313">
        <f>ROW()-1</f>
        <v/>
      </c>
      <c r="B86" s="292" t="n">
        <v>57</v>
      </c>
      <c r="C86" s="292" t="inlineStr">
        <is>
          <t>Categoría PDF: Diputadas y Diputados; orden interno alfabético</t>
        </is>
      </c>
      <c r="D86" s="313" t="inlineStr">
        <is>
          <t>OPA</t>
        </is>
      </c>
      <c r="E86" s="292" t="inlineStr">
        <is>
          <t>Honorable Diputado</t>
        </is>
      </c>
      <c r="F86" s="292" t="inlineStr">
        <is>
          <t>VIP</t>
        </is>
      </c>
      <c r="G86" s="292" t="inlineStr">
        <is>
          <t>Charpentier Rajcevich, Paz</t>
        </is>
      </c>
      <c r="H86" s="292" t="inlineStr">
        <is>
          <t>Paz</t>
        </is>
      </c>
      <c r="I86" s="292" t="inlineStr">
        <is>
          <t>Charpentier</t>
        </is>
      </c>
      <c r="J86" s="292" t="inlineStr">
        <is>
          <t>Rajcevich</t>
        </is>
      </c>
      <c r="K86" s="292" t="inlineStr">
        <is>
          <t>Pendiente</t>
        </is>
      </c>
      <c r="L86" s="292" t="inlineStr">
        <is>
          <t>Diputado Distrito 20</t>
        </is>
      </c>
      <c r="M86" s="292" t="n"/>
      <c r="N86" s="363">
        <f>IFERROR(VALUE(B86),9999)</f>
        <v/>
      </c>
      <c r="O86" s="363">
        <f>IF(AND(G86&lt;&gt;"",K86&lt;&gt;"NO",OR(PARAMETROS!$B$2="TODAS",F86=PARAMETROS!$B$2),OR(PARAMETROS!$B$3="SI y Pendiente",K86="SI")),"SI","NO")</f>
        <v/>
      </c>
      <c r="P86" s="363">
        <f>IF(O86="SI",COUNTIFS($O:$O,"SI",$N:$N,"&lt;"&amp;N86)+COUNTIFS($O:$O,"SI",$N:$N,N86,$A:$A,"&lt;="&amp;A86),"")</f>
        <v/>
      </c>
      <c r="Q86" s="363">
        <f>IF(O86="SI",IFERROR(INDEX('MAPA ASIENTOS'!$D:$D,MATCH(P86,'MAPA ASIENTOS'!$A:$A,0)),"SIN ASIGNAR"),"")</f>
        <v/>
      </c>
    </row>
    <row r="87" ht="17.10000038146973" customHeight="1" s="260">
      <c r="A87" s="315">
        <f>ROW()-1</f>
        <v/>
      </c>
      <c r="B87" s="293" t="n">
        <v>57</v>
      </c>
      <c r="C87" s="293" t="inlineStr">
        <is>
          <t>Categoría PDF: Diputadas y Diputados; orden interno alfabético</t>
        </is>
      </c>
      <c r="D87" s="315" t="inlineStr">
        <is>
          <t>OPA</t>
        </is>
      </c>
      <c r="E87" s="293" t="inlineStr">
        <is>
          <t>Honorable Diputado</t>
        </is>
      </c>
      <c r="F87" s="293" t="inlineStr">
        <is>
          <t>VIP</t>
        </is>
      </c>
      <c r="G87" s="293" t="inlineStr">
        <is>
          <t>Muñoz González, Francesca</t>
        </is>
      </c>
      <c r="H87" s="293" t="inlineStr">
        <is>
          <t>Francesca</t>
        </is>
      </c>
      <c r="I87" s="293" t="inlineStr">
        <is>
          <t>Muñoz</t>
        </is>
      </c>
      <c r="J87" s="293" t="inlineStr">
        <is>
          <t>González</t>
        </is>
      </c>
      <c r="K87" s="293" t="inlineStr">
        <is>
          <t>SI</t>
        </is>
      </c>
      <c r="L87" s="293" t="inlineStr">
        <is>
          <t>Diputado Distrito 20</t>
        </is>
      </c>
      <c r="M87" s="293" t="n"/>
      <c r="N87" s="363">
        <f>IFERROR(VALUE(B87),9999)</f>
        <v/>
      </c>
      <c r="O87" s="363">
        <f>IF(AND(G87&lt;&gt;"",K87&lt;&gt;"NO",OR(PARAMETROS!$B$2="TODAS",F87=PARAMETROS!$B$2),OR(PARAMETROS!$B$3="SI y Pendiente",K87="SI")),"SI","NO")</f>
        <v/>
      </c>
      <c r="P87" s="363">
        <f>IF(O87="SI",COUNTIFS($O:$O,"SI",$N:$N,"&lt;"&amp;N87)+COUNTIFS($O:$O,"SI",$N:$N,N87,$A:$A,"&lt;="&amp;A87),"")</f>
        <v/>
      </c>
      <c r="Q87" s="363">
        <f>IF(O87="SI",IFERROR(INDEX('MAPA ASIENTOS'!$D:$D,MATCH(P87,'MAPA ASIENTOS'!$A:$A,0)),"SIN ASIGNAR"),"")</f>
        <v/>
      </c>
    </row>
    <row r="88" ht="17.10000038146973" customHeight="1" s="260">
      <c r="A88" s="313">
        <f>ROW()-1</f>
        <v/>
      </c>
      <c r="B88" s="292" t="n">
        <v>57</v>
      </c>
      <c r="C88" s="292" t="inlineStr">
        <is>
          <t>Categoría PDF: Diputadas y Diputados; orden interno alfabético</t>
        </is>
      </c>
      <c r="D88" s="313" t="inlineStr">
        <is>
          <t>OPA</t>
        </is>
      </c>
      <c r="E88" s="292" t="inlineStr">
        <is>
          <t>Honorable Diputado</t>
        </is>
      </c>
      <c r="F88" s="292" t="inlineStr">
        <is>
          <t>VIP</t>
        </is>
      </c>
      <c r="G88" s="292" t="inlineStr">
        <is>
          <t>Ortíz Vera, Álvaro</t>
        </is>
      </c>
      <c r="H88" s="292" t="inlineStr">
        <is>
          <t>Álvaro</t>
        </is>
      </c>
      <c r="I88" s="292" t="inlineStr">
        <is>
          <t>Ortíz</t>
        </is>
      </c>
      <c r="J88" s="292" t="inlineStr">
        <is>
          <t>Vera</t>
        </is>
      </c>
      <c r="K88" s="292" t="inlineStr">
        <is>
          <t>Pendiente</t>
        </is>
      </c>
      <c r="L88" s="292" t="inlineStr">
        <is>
          <t>Diputado Distrito 20</t>
        </is>
      </c>
      <c r="M88" s="292" t="n"/>
      <c r="N88" s="363">
        <f>IFERROR(VALUE(B88),9999)</f>
        <v/>
      </c>
      <c r="O88" s="363">
        <f>IF(AND(G88&lt;&gt;"",K88&lt;&gt;"NO",OR(PARAMETROS!$B$2="TODAS",F88=PARAMETROS!$B$2),OR(PARAMETROS!$B$3="SI y Pendiente",K88="SI")),"SI","NO")</f>
        <v/>
      </c>
      <c r="P88" s="363">
        <f>IF(O88="SI",COUNTIFS($O:$O,"SI",$N:$N,"&lt;"&amp;N88)+COUNTIFS($O:$O,"SI",$N:$N,N88,$A:$A,"&lt;="&amp;A88),"")</f>
        <v/>
      </c>
      <c r="Q88" s="363">
        <f>IF(O88="SI",IFERROR(INDEX('MAPA ASIENTOS'!$D:$D,MATCH(P88,'MAPA ASIENTOS'!$A:$A,0)),"SIN ASIGNAR"),"")</f>
        <v/>
      </c>
    </row>
    <row r="89" ht="17.10000038146973" customHeight="1" s="260">
      <c r="A89" s="315">
        <f>ROW()-1</f>
        <v/>
      </c>
      <c r="B89" s="293" t="n">
        <v>57</v>
      </c>
      <c r="C89" s="293" t="inlineStr">
        <is>
          <t>Categoría PDF: Diputadas y Diputados; orden interno alfabético</t>
        </is>
      </c>
      <c r="D89" s="315" t="inlineStr">
        <is>
          <t>OPA</t>
        </is>
      </c>
      <c r="E89" s="293" t="inlineStr">
        <is>
          <t>Honorable Diputado</t>
        </is>
      </c>
      <c r="F89" s="293" t="inlineStr">
        <is>
          <t>VIP</t>
        </is>
      </c>
      <c r="G89" s="293" t="inlineStr">
        <is>
          <t>Pérez Cartes, Marlene</t>
        </is>
      </c>
      <c r="H89" s="293" t="inlineStr">
        <is>
          <t>Marlene</t>
        </is>
      </c>
      <c r="I89" s="293" t="inlineStr">
        <is>
          <t>Pérez</t>
        </is>
      </c>
      <c r="J89" s="293" t="inlineStr">
        <is>
          <t>Cartes</t>
        </is>
      </c>
      <c r="K89" s="293" t="inlineStr">
        <is>
          <t>Pendiente</t>
        </is>
      </c>
      <c r="L89" s="293" t="inlineStr">
        <is>
          <t>Diputado Distrito 20</t>
        </is>
      </c>
      <c r="M89" s="293" t="n"/>
      <c r="N89" s="363">
        <f>IFERROR(VALUE(B89),9999)</f>
        <v/>
      </c>
      <c r="O89" s="363">
        <f>IF(AND(G89&lt;&gt;"",K89&lt;&gt;"NO",OR(PARAMETROS!$B$2="TODAS",F89=PARAMETROS!$B$2),OR(PARAMETROS!$B$3="SI y Pendiente",K89="SI")),"SI","NO")</f>
        <v/>
      </c>
      <c r="P89" s="363">
        <f>IF(O89="SI",COUNTIFS($O:$O,"SI",$N:$N,"&lt;"&amp;N89)+COUNTIFS($O:$O,"SI",$N:$N,N89,$A:$A,"&lt;="&amp;A89),"")</f>
        <v/>
      </c>
      <c r="Q89" s="363">
        <f>IF(O89="SI",IFERROR(INDEX('MAPA ASIENTOS'!$D:$D,MATCH(P89,'MAPA ASIENTOS'!$A:$A,0)),"SIN ASIGNAR"),"")</f>
        <v/>
      </c>
    </row>
    <row r="90" ht="17.10000038146973" customHeight="1" s="260">
      <c r="A90" s="313">
        <f>ROW()-1</f>
        <v/>
      </c>
      <c r="B90" s="292" t="n">
        <v>57</v>
      </c>
      <c r="C90" s="292" t="inlineStr">
        <is>
          <t>Categoría PDF: Diputadas y Diputados; orden interno alfabético</t>
        </is>
      </c>
      <c r="D90" s="313" t="inlineStr">
        <is>
          <t>OPA</t>
        </is>
      </c>
      <c r="E90" s="292" t="inlineStr">
        <is>
          <t>Honorable Diputado</t>
        </is>
      </c>
      <c r="F90" s="292" t="inlineStr">
        <is>
          <t>VIP</t>
        </is>
      </c>
      <c r="G90" s="292" t="inlineStr">
        <is>
          <t>Rivas Villalobos, José</t>
        </is>
      </c>
      <c r="H90" s="292" t="inlineStr">
        <is>
          <t>José</t>
        </is>
      </c>
      <c r="I90" s="292" t="inlineStr">
        <is>
          <t>Rivas</t>
        </is>
      </c>
      <c r="J90" s="292" t="inlineStr">
        <is>
          <t>Villalobos</t>
        </is>
      </c>
      <c r="K90" s="292" t="inlineStr">
        <is>
          <t>Pendiente</t>
        </is>
      </c>
      <c r="L90" s="292" t="inlineStr">
        <is>
          <t>Diputado Distrito 20</t>
        </is>
      </c>
      <c r="M90" s="292" t="n"/>
      <c r="N90" s="363">
        <f>IFERROR(VALUE(B90),9999)</f>
        <v/>
      </c>
      <c r="O90" s="363">
        <f>IF(AND(G90&lt;&gt;"",K90&lt;&gt;"NO",OR(PARAMETROS!$B$2="TODAS",F90=PARAMETROS!$B$2),OR(PARAMETROS!$B$3="SI y Pendiente",K90="SI")),"SI","NO")</f>
        <v/>
      </c>
      <c r="P90" s="363">
        <f>IF(O90="SI",COUNTIFS($O:$O,"SI",$N:$N,"&lt;"&amp;N90)+COUNTIFS($O:$O,"SI",$N:$N,N90,$A:$A,"&lt;="&amp;A90),"")</f>
        <v/>
      </c>
      <c r="Q90" s="363">
        <f>IF(O90="SI",IFERROR(INDEX('MAPA ASIENTOS'!$D:$D,MATCH(P90,'MAPA ASIENTOS'!$A:$A,0)),"SIN ASIGNAR"),"")</f>
        <v/>
      </c>
    </row>
    <row r="91" ht="17.10000038146973" customHeight="1" s="260">
      <c r="A91" s="315">
        <f>ROW()-1</f>
        <v/>
      </c>
      <c r="B91" s="293" t="n">
        <v>57</v>
      </c>
      <c r="C91" s="293" t="inlineStr">
        <is>
          <t>Categoría PDF: Diputadas y Diputados; orden interno alfabético</t>
        </is>
      </c>
      <c r="D91" s="315" t="inlineStr">
        <is>
          <t>OPA</t>
        </is>
      </c>
      <c r="E91" s="293" t="inlineStr">
        <is>
          <t>Honorable Diputado</t>
        </is>
      </c>
      <c r="F91" s="293" t="inlineStr">
        <is>
          <t>VIP</t>
        </is>
      </c>
      <c r="G91" s="293" t="inlineStr">
        <is>
          <t>Betancurt Delgado, Lilian</t>
        </is>
      </c>
      <c r="H91" s="293" t="inlineStr">
        <is>
          <t>Lilian</t>
        </is>
      </c>
      <c r="I91" s="293" t="inlineStr">
        <is>
          <t>Betancurt</t>
        </is>
      </c>
      <c r="J91" s="293" t="inlineStr">
        <is>
          <t>Delgado</t>
        </is>
      </c>
      <c r="K91" s="293" t="inlineStr">
        <is>
          <t>Pendiente</t>
        </is>
      </c>
      <c r="L91" s="293" t="inlineStr">
        <is>
          <t>Diputado Distrito 21</t>
        </is>
      </c>
      <c r="M91" s="293" t="n"/>
      <c r="N91" s="363">
        <f>IFERROR(VALUE(B91),9999)</f>
        <v/>
      </c>
      <c r="O91" s="363">
        <f>IF(AND(G91&lt;&gt;"",K91&lt;&gt;"NO",OR(PARAMETROS!$B$2="TODAS",F91=PARAMETROS!$B$2),OR(PARAMETROS!$B$3="SI y Pendiente",K91="SI")),"SI","NO")</f>
        <v/>
      </c>
      <c r="P91" s="363">
        <f>IF(O91="SI",COUNTIFS($O:$O,"SI",$N:$N,"&lt;"&amp;N91)+COUNTIFS($O:$O,"SI",$N:$N,N91,$A:$A,"&lt;="&amp;A91),"")</f>
        <v/>
      </c>
      <c r="Q91" s="363">
        <f>IF(O91="SI",IFERROR(INDEX('MAPA ASIENTOS'!$D:$D,MATCH(P91,'MAPA ASIENTOS'!$A:$A,0)),"SIN ASIGNAR"),"")</f>
        <v/>
      </c>
    </row>
    <row r="92" ht="17.10000038146973" customHeight="1" s="260">
      <c r="A92" s="313">
        <f>ROW()-1</f>
        <v/>
      </c>
      <c r="B92" s="292" t="n">
        <v>57</v>
      </c>
      <c r="C92" s="292" t="inlineStr">
        <is>
          <t>Categoría PDF: Diputadas y Diputados; orden interno alfabético</t>
        </is>
      </c>
      <c r="D92" s="313" t="inlineStr">
        <is>
          <t>OPA</t>
        </is>
      </c>
      <c r="E92" s="292" t="inlineStr">
        <is>
          <t>Honorable Diputado</t>
        </is>
      </c>
      <c r="F92" s="292" t="inlineStr">
        <is>
          <t>VIP</t>
        </is>
      </c>
      <c r="G92" s="292" t="inlineStr">
        <is>
          <t>Pérez Olea, Joanna</t>
        </is>
      </c>
      <c r="H92" s="292" t="inlineStr">
        <is>
          <t>Joanna</t>
        </is>
      </c>
      <c r="I92" s="292" t="inlineStr">
        <is>
          <t>Pérez</t>
        </is>
      </c>
      <c r="J92" s="292" t="inlineStr">
        <is>
          <t>Olea</t>
        </is>
      </c>
      <c r="K92" s="292" t="inlineStr">
        <is>
          <t>Pendiente</t>
        </is>
      </c>
      <c r="L92" s="292" t="inlineStr">
        <is>
          <t>Diputado Distrito 21</t>
        </is>
      </c>
      <c r="M92" s="292" t="n"/>
      <c r="N92" s="363">
        <f>IFERROR(VALUE(B92),9999)</f>
        <v/>
      </c>
      <c r="O92" s="363">
        <f>IF(AND(G92&lt;&gt;"",K92&lt;&gt;"NO",OR(PARAMETROS!$B$2="TODAS",F92=PARAMETROS!$B$2),OR(PARAMETROS!$B$3="SI y Pendiente",K92="SI")),"SI","NO")</f>
        <v/>
      </c>
      <c r="P92" s="363">
        <f>IF(O92="SI",COUNTIFS($O:$O,"SI",$N:$N,"&lt;"&amp;N92)+COUNTIFS($O:$O,"SI",$N:$N,N92,$A:$A,"&lt;="&amp;A92),"")</f>
        <v/>
      </c>
      <c r="Q92" s="363">
        <f>IF(O92="SI",IFERROR(INDEX('MAPA ASIENTOS'!$D:$D,MATCH(P92,'MAPA ASIENTOS'!$A:$A,0)),"SIN ASIGNAR"),"")</f>
        <v/>
      </c>
    </row>
    <row r="93" ht="17.10000038146973" customHeight="1" s="260">
      <c r="A93" s="315">
        <f>ROW()-1</f>
        <v/>
      </c>
      <c r="B93" s="293" t="n">
        <v>57</v>
      </c>
      <c r="C93" s="293" t="inlineStr">
        <is>
          <t>Categoría PDF: Diputadas y Diputados; orden interno alfabético</t>
        </is>
      </c>
      <c r="D93" s="315" t="inlineStr">
        <is>
          <t>OPA</t>
        </is>
      </c>
      <c r="E93" s="293" t="inlineStr">
        <is>
          <t>Honorable Diputado</t>
        </is>
      </c>
      <c r="F93" s="293" t="inlineStr">
        <is>
          <t>VIP</t>
        </is>
      </c>
      <c r="G93" s="293" t="inlineStr">
        <is>
          <t>Pinilla Valencia, Patricio</t>
        </is>
      </c>
      <c r="H93" s="293" t="inlineStr">
        <is>
          <t>Patricio</t>
        </is>
      </c>
      <c r="I93" s="293" t="inlineStr">
        <is>
          <t>Pinilla</t>
        </is>
      </c>
      <c r="J93" s="293" t="inlineStr">
        <is>
          <t>Valencia</t>
        </is>
      </c>
      <c r="K93" s="293" t="inlineStr">
        <is>
          <t>NO</t>
        </is>
      </c>
      <c r="L93" s="293" t="inlineStr">
        <is>
          <t>Diputado Distrito 21</t>
        </is>
      </c>
      <c r="M93" s="293" t="n"/>
      <c r="N93" s="363">
        <f>IFERROR(VALUE(B93),9999)</f>
        <v/>
      </c>
      <c r="O93" s="363">
        <f>IF(AND(G93&lt;&gt;"",K93&lt;&gt;"NO",OR(PARAMETROS!$B$2="TODAS",F93=PARAMETROS!$B$2),OR(PARAMETROS!$B$3="SI y Pendiente",K93="SI")),"SI","NO")</f>
        <v/>
      </c>
      <c r="P93" s="363">
        <f>IF(O93="SI",COUNTIFS($O:$O,"SI",$N:$N,"&lt;"&amp;N93)+COUNTIFS($O:$O,"SI",$N:$N,N93,$A:$A,"&lt;="&amp;A93),"")</f>
        <v/>
      </c>
      <c r="Q93" s="363">
        <f>IF(O93="SI",IFERROR(INDEX('MAPA ASIENTOS'!$D:$D,MATCH(P93,'MAPA ASIENTOS'!$A:$A,0)),"SIN ASIGNAR"),"")</f>
        <v/>
      </c>
    </row>
    <row r="94" ht="17.10000038146973" customHeight="1" s="260">
      <c r="A94" s="313">
        <f>ROW()-1</f>
        <v/>
      </c>
      <c r="B94" s="292" t="n">
        <v>57</v>
      </c>
      <c r="C94" s="292" t="inlineStr">
        <is>
          <t>Categoría PDF: Diputadas y Diputados; orden interno alfabético</t>
        </is>
      </c>
      <c r="D94" s="313" t="inlineStr">
        <is>
          <t>OPA</t>
        </is>
      </c>
      <c r="E94" s="292" t="inlineStr">
        <is>
          <t>Honorable Diputado</t>
        </is>
      </c>
      <c r="F94" s="292" t="inlineStr">
        <is>
          <t>VIP</t>
        </is>
      </c>
      <c r="G94" s="292" t="inlineStr">
        <is>
          <t>Urruticoechea Ríos, Cristóbal</t>
        </is>
      </c>
      <c r="H94" s="292" t="inlineStr">
        <is>
          <t>Cristóbal</t>
        </is>
      </c>
      <c r="I94" s="292" t="inlineStr">
        <is>
          <t>Urruticoechea</t>
        </is>
      </c>
      <c r="J94" s="292" t="inlineStr">
        <is>
          <t>Ríos</t>
        </is>
      </c>
      <c r="K94" s="292" t="inlineStr">
        <is>
          <t>Pendiente</t>
        </is>
      </c>
      <c r="L94" s="292" t="inlineStr">
        <is>
          <t>Diputado Distrito 21</t>
        </is>
      </c>
      <c r="M94" s="292" t="n"/>
      <c r="N94" s="363">
        <f>IFERROR(VALUE(B94),9999)</f>
        <v/>
      </c>
      <c r="O94" s="363">
        <f>IF(AND(G94&lt;&gt;"",K94&lt;&gt;"NO",OR(PARAMETROS!$B$2="TODAS",F94=PARAMETROS!$B$2),OR(PARAMETROS!$B$3="SI y Pendiente",K94="SI")),"SI","NO")</f>
        <v/>
      </c>
      <c r="P94" s="363">
        <f>IF(O94="SI",COUNTIFS($O:$O,"SI",$N:$N,"&lt;"&amp;N94)+COUNTIFS($O:$O,"SI",$N:$N,N94,$A:$A,"&lt;="&amp;A94),"")</f>
        <v/>
      </c>
      <c r="Q94" s="363">
        <f>IF(O94="SI",IFERROR(INDEX('MAPA ASIENTOS'!$D:$D,MATCH(P94,'MAPA ASIENTOS'!$A:$A,0)),"SIN ASIGNAR"),"")</f>
        <v/>
      </c>
    </row>
    <row r="95" ht="17.10000038146973" customHeight="1" s="260">
      <c r="A95" s="315">
        <f>ROW()-1</f>
        <v/>
      </c>
      <c r="B95" s="293" t="n">
        <v>57</v>
      </c>
      <c r="C95" s="293" t="inlineStr">
        <is>
          <t>Categoría PDF: Diputadas y Diputados; orden interno alfabético</t>
        </is>
      </c>
      <c r="D95" s="315" t="inlineStr">
        <is>
          <t>OPA</t>
        </is>
      </c>
      <c r="E95" s="293" t="inlineStr">
        <is>
          <t>Honorable Diputado</t>
        </is>
      </c>
      <c r="F95" s="293" t="inlineStr">
        <is>
          <t>VIP</t>
        </is>
      </c>
      <c r="G95" s="293" t="inlineStr">
        <is>
          <t>Weisse Novoa, Flor</t>
        </is>
      </c>
      <c r="H95" s="293" t="inlineStr">
        <is>
          <t>Flor</t>
        </is>
      </c>
      <c r="I95" s="293" t="inlineStr">
        <is>
          <t>Weisse</t>
        </is>
      </c>
      <c r="J95" s="293" t="inlineStr">
        <is>
          <t>Novoa</t>
        </is>
      </c>
      <c r="K95" s="293" t="inlineStr">
        <is>
          <t>Pendiente</t>
        </is>
      </c>
      <c r="L95" s="293" t="inlineStr">
        <is>
          <t>Diputado Distrito 21</t>
        </is>
      </c>
      <c r="M95" s="293" t="n"/>
      <c r="N95" s="363">
        <f>IFERROR(VALUE(B95),9999)</f>
        <v/>
      </c>
      <c r="O95" s="363">
        <f>IF(AND(G95&lt;&gt;"",K95&lt;&gt;"NO",OR(PARAMETROS!$B$2="TODAS",F95=PARAMETROS!$B$2),OR(PARAMETROS!$B$3="SI y Pendiente",K95="SI")),"SI","NO")</f>
        <v/>
      </c>
      <c r="P95" s="363">
        <f>IF(O95="SI",COUNTIFS($O:$O,"SI",$N:$N,"&lt;"&amp;N95)+COUNTIFS($O:$O,"SI",$N:$N,N95,$A:$A,"&lt;="&amp;A95),"")</f>
        <v/>
      </c>
      <c r="Q95" s="363">
        <f>IF(O95="SI",IFERROR(INDEX('MAPA ASIENTOS'!$D:$D,MATCH(P95,'MAPA ASIENTOS'!$A:$A,0)),"SIN ASIGNAR"),"")</f>
        <v/>
      </c>
    </row>
    <row r="96" ht="17.10000038146973" customHeight="1" s="260">
      <c r="A96" s="313">
        <f>ROW()-1</f>
        <v/>
      </c>
      <c r="B96" s="292" t="n">
        <v>57</v>
      </c>
      <c r="C96" s="292" t="inlineStr">
        <is>
          <t>Categoría PDF: Parlamentario/a en comisión; tratado como Diputadas y Diputados salvo revisión</t>
        </is>
      </c>
      <c r="D96" s="313" t="inlineStr">
        <is>
          <t>OPA</t>
        </is>
      </c>
      <c r="E96" s="292" t="inlineStr">
        <is>
          <t>Honorable Senador</t>
        </is>
      </c>
      <c r="F96" s="292" t="inlineStr">
        <is>
          <t>VIP</t>
        </is>
      </c>
      <c r="G96" s="292" t="inlineStr">
        <is>
          <t>Flores Oporto, Camila</t>
        </is>
      </c>
      <c r="H96" s="292" t="inlineStr">
        <is>
          <t>Camila</t>
        </is>
      </c>
      <c r="I96" s="292" t="inlineStr">
        <is>
          <t>Flores</t>
        </is>
      </c>
      <c r="J96" s="292" t="inlineStr">
        <is>
          <t>Oporto</t>
        </is>
      </c>
      <c r="K96" s="292" t="inlineStr">
        <is>
          <t>Pendiente</t>
        </is>
      </c>
      <c r="L96" s="292" t="inlineStr">
        <is>
          <t>Comisión de Defensa Nacional</t>
        </is>
      </c>
      <c r="M96" s="292" t="n"/>
      <c r="N96" s="363">
        <f>IFERROR(VALUE(B96),9999)</f>
        <v/>
      </c>
      <c r="O96" s="363">
        <f>IF(AND(G96&lt;&gt;"",K96&lt;&gt;"NO",OR(PARAMETROS!$B$2="TODAS",F96=PARAMETROS!$B$2),OR(PARAMETROS!$B$3="SI y Pendiente",K96="SI")),"SI","NO")</f>
        <v/>
      </c>
      <c r="P96" s="363">
        <f>IF(O96="SI",COUNTIFS($O:$O,"SI",$N:$N,"&lt;"&amp;N96)+COUNTIFS($O:$O,"SI",$N:$N,N96,$A:$A,"&lt;="&amp;A96),"")</f>
        <v/>
      </c>
      <c r="Q96" s="363">
        <f>IF(O96="SI",IFERROR(INDEX('MAPA ASIENTOS'!$D:$D,MATCH(P96,'MAPA ASIENTOS'!$A:$A,0)),"SIN ASIGNAR"),"")</f>
        <v/>
      </c>
    </row>
    <row r="97" ht="17.10000038146973" customHeight="1" s="260">
      <c r="A97" s="315">
        <f>ROW()-1</f>
        <v/>
      </c>
      <c r="B97" s="293" t="n">
        <v>57</v>
      </c>
      <c r="C97" s="293" t="inlineStr">
        <is>
          <t>Categoría PDF: Parlamentario/a en comisión; tratado como Diputadas y Diputados salvo revisión</t>
        </is>
      </c>
      <c r="D97" s="315" t="inlineStr">
        <is>
          <t>OPA</t>
        </is>
      </c>
      <c r="E97" s="293" t="inlineStr">
        <is>
          <t>Honorable Senador</t>
        </is>
      </c>
      <c r="F97" s="293" t="inlineStr">
        <is>
          <t>VIP</t>
        </is>
      </c>
      <c r="G97" s="293" t="inlineStr">
        <is>
          <t>Vial Maceratta, Cristián</t>
        </is>
      </c>
      <c r="H97" s="293" t="inlineStr">
        <is>
          <t>Cristián</t>
        </is>
      </c>
      <c r="I97" s="293" t="inlineStr">
        <is>
          <t>Vial</t>
        </is>
      </c>
      <c r="J97" s="293" t="inlineStr">
        <is>
          <t>Maceratta</t>
        </is>
      </c>
      <c r="K97" s="293" t="inlineStr">
        <is>
          <t>Pendiente</t>
        </is>
      </c>
      <c r="L97" s="293" t="inlineStr">
        <is>
          <t>Comisión de Defensa Nacional</t>
        </is>
      </c>
      <c r="M97" s="293" t="n"/>
      <c r="N97" s="363">
        <f>IFERROR(VALUE(B97),9999)</f>
        <v/>
      </c>
      <c r="O97" s="363">
        <f>IF(AND(G97&lt;&gt;"",K97&lt;&gt;"NO",OR(PARAMETROS!$B$2="TODAS",F97=PARAMETROS!$B$2),OR(PARAMETROS!$B$3="SI y Pendiente",K97="SI")),"SI","NO")</f>
        <v/>
      </c>
      <c r="P97" s="363">
        <f>IF(O97="SI",COUNTIFS($O:$O,"SI",$N:$N,"&lt;"&amp;N97)+COUNTIFS($O:$O,"SI",$N:$N,N97,$A:$A,"&lt;="&amp;A97),"")</f>
        <v/>
      </c>
      <c r="Q97" s="363">
        <f>IF(O97="SI",IFERROR(INDEX('MAPA ASIENTOS'!$D:$D,MATCH(P97,'MAPA ASIENTOS'!$A:$A,0)),"SIN ASIGNAR"),"")</f>
        <v/>
      </c>
    </row>
    <row r="98" ht="17.10000038146973" customHeight="1" s="260">
      <c r="A98" s="313">
        <f>ROW()-1</f>
        <v/>
      </c>
      <c r="B98" s="292" t="n">
        <v>57</v>
      </c>
      <c r="C98" s="292" t="inlineStr">
        <is>
          <t>Categoría PDF: Parlamentario/a en comisión; tratado como Diputadas y Diputados salvo revisión</t>
        </is>
      </c>
      <c r="D98" s="313" t="inlineStr">
        <is>
          <t>OPA</t>
        </is>
      </c>
      <c r="E98" s="292" t="inlineStr">
        <is>
          <t>Honorable Senador</t>
        </is>
      </c>
      <c r="F98" s="292" t="inlineStr">
        <is>
          <t>VIP</t>
        </is>
      </c>
      <c r="G98" s="292" t="inlineStr">
        <is>
          <t>Celis Araya, Ricardo</t>
        </is>
      </c>
      <c r="H98" s="292" t="inlineStr">
        <is>
          <t>Ricardo</t>
        </is>
      </c>
      <c r="I98" s="292" t="inlineStr">
        <is>
          <t>Celis</t>
        </is>
      </c>
      <c r="J98" s="292" t="inlineStr">
        <is>
          <t>Araya</t>
        </is>
      </c>
      <c r="K98" s="292" t="inlineStr">
        <is>
          <t>Pendiente</t>
        </is>
      </c>
      <c r="L98" s="292" t="inlineStr">
        <is>
          <t>Comisión de Desafíos del Futuro, Ciencia, Tecnología e Innovación</t>
        </is>
      </c>
      <c r="M98" s="292" t="n"/>
      <c r="N98" s="363">
        <f>IFERROR(VALUE(B98),9999)</f>
        <v/>
      </c>
      <c r="O98" s="363">
        <f>IF(AND(G98&lt;&gt;"",K98&lt;&gt;"NO",OR(PARAMETROS!$B$2="TODAS",F98=PARAMETROS!$B$2),OR(PARAMETROS!$B$3="SI y Pendiente",K98="SI")),"SI","NO")</f>
        <v/>
      </c>
      <c r="P98" s="363">
        <f>IF(O98="SI",COUNTIFS($O:$O,"SI",$N:$N,"&lt;"&amp;N98)+COUNTIFS($O:$O,"SI",$N:$N,N98,$A:$A,"&lt;="&amp;A98),"")</f>
        <v/>
      </c>
      <c r="Q98" s="363">
        <f>IF(O98="SI",IFERROR(INDEX('MAPA ASIENTOS'!$D:$D,MATCH(P98,'MAPA ASIENTOS'!$A:$A,0)),"SIN ASIGNAR"),"")</f>
        <v/>
      </c>
    </row>
    <row r="99" ht="17.10000038146973" customHeight="1" s="260">
      <c r="A99" s="315">
        <f>ROW()-1</f>
        <v/>
      </c>
      <c r="B99" s="293" t="n">
        <v>57</v>
      </c>
      <c r="C99" s="293" t="inlineStr">
        <is>
          <t>Categoría PDF: Parlamentario/a en comisión; tratado como Diputadas y Diputados salvo revisión</t>
        </is>
      </c>
      <c r="D99" s="315" t="inlineStr">
        <is>
          <t>OPA</t>
        </is>
      </c>
      <c r="E99" s="293" t="inlineStr">
        <is>
          <t>Honorable Senador</t>
        </is>
      </c>
      <c r="F99" s="293" t="inlineStr">
        <is>
          <t>VIP</t>
        </is>
      </c>
      <c r="G99" s="293" t="inlineStr">
        <is>
          <t>Cicardini Milla, Daniella</t>
        </is>
      </c>
      <c r="H99" s="293" t="inlineStr">
        <is>
          <t>Daniella</t>
        </is>
      </c>
      <c r="I99" s="293" t="inlineStr">
        <is>
          <t>Cicardini</t>
        </is>
      </c>
      <c r="J99" s="293" t="inlineStr">
        <is>
          <t>Milla</t>
        </is>
      </c>
      <c r="K99" s="293" t="inlineStr">
        <is>
          <t>Pendiente</t>
        </is>
      </c>
      <c r="L99" s="293" t="inlineStr">
        <is>
          <t>Comisión de Desafíos del Futuro, Ciencia, Tecnología e Innovación</t>
        </is>
      </c>
      <c r="M99" s="293" t="n"/>
      <c r="N99" s="363">
        <f>IFERROR(VALUE(B99),9999)</f>
        <v/>
      </c>
      <c r="O99" s="363">
        <f>IF(AND(G99&lt;&gt;"",K99&lt;&gt;"NO",OR(PARAMETROS!$B$2="TODAS",F99=PARAMETROS!$B$2),OR(PARAMETROS!$B$3="SI y Pendiente",K99="SI")),"SI","NO")</f>
        <v/>
      </c>
      <c r="P99" s="363">
        <f>IF(O99="SI",COUNTIFS($O:$O,"SI",$N:$N,"&lt;"&amp;N99)+COUNTIFS($O:$O,"SI",$N:$N,N99,$A:$A,"&lt;="&amp;A99),"")</f>
        <v/>
      </c>
      <c r="Q99" s="363">
        <f>IF(O99="SI",IFERROR(INDEX('MAPA ASIENTOS'!$D:$D,MATCH(P99,'MAPA ASIENTOS'!$A:$A,0)),"SIN ASIGNAR"),"")</f>
        <v/>
      </c>
    </row>
    <row r="100" ht="17.10000038146973" customHeight="1" s="260">
      <c r="A100" s="313">
        <f>ROW()-1</f>
        <v/>
      </c>
      <c r="B100" s="292" t="n">
        <v>57</v>
      </c>
      <c r="C100" s="292" t="inlineStr">
        <is>
          <t>Categoría PDF: Parlamentario/a en comisión; tratado como Diputadas y Diputados salvo revisión</t>
        </is>
      </c>
      <c r="D100" s="313" t="inlineStr">
        <is>
          <t>OPA</t>
        </is>
      </c>
      <c r="E100" s="292" t="inlineStr">
        <is>
          <t>Honorable Diputado</t>
        </is>
      </c>
      <c r="F100" s="292" t="inlineStr">
        <is>
          <t>VIP</t>
        </is>
      </c>
      <c r="G100" s="292" t="inlineStr">
        <is>
          <t>Celis Montt, Andrés</t>
        </is>
      </c>
      <c r="H100" s="292" t="inlineStr">
        <is>
          <t>Andrés</t>
        </is>
      </c>
      <c r="I100" s="292" t="inlineStr">
        <is>
          <t>Celis</t>
        </is>
      </c>
      <c r="J100" s="292" t="inlineStr">
        <is>
          <t>Montt</t>
        </is>
      </c>
      <c r="K100" s="292" t="inlineStr">
        <is>
          <t>Pendiente</t>
        </is>
      </c>
      <c r="L100" s="292" t="inlineStr">
        <is>
          <t>Comisión de Futuro, Ciencia, Tecnología, Conocimiento e Innovación</t>
        </is>
      </c>
      <c r="M100" s="292" t="n"/>
      <c r="N100" s="363">
        <f>IFERROR(VALUE(B100),9999)</f>
        <v/>
      </c>
      <c r="O100" s="363">
        <f>IF(AND(G100&lt;&gt;"",K100&lt;&gt;"NO",OR(PARAMETROS!$B$2="TODAS",F100=PARAMETROS!$B$2),OR(PARAMETROS!$B$3="SI y Pendiente",K100="SI")),"SI","NO")</f>
        <v/>
      </c>
      <c r="P100" s="363">
        <f>IF(O100="SI",COUNTIFS($O:$O,"SI",$N:$N,"&lt;"&amp;N100)+COUNTIFS($O:$O,"SI",$N:$N,N100,$A:$A,"&lt;="&amp;A100),"")</f>
        <v/>
      </c>
      <c r="Q100" s="363">
        <f>IF(O100="SI",IFERROR(INDEX('MAPA ASIENTOS'!$D:$D,MATCH(P100,'MAPA ASIENTOS'!$A:$A,0)),"SIN ASIGNAR"),"")</f>
        <v/>
      </c>
    </row>
    <row r="101" ht="17.10000038146973" customHeight="1" s="260">
      <c r="A101" s="315">
        <f>ROW()-1</f>
        <v/>
      </c>
      <c r="B101" s="293" t="n">
        <v>57</v>
      </c>
      <c r="C101" s="293" t="inlineStr">
        <is>
          <t>Categoría PDF: Parlamentario/a en comisión; tratado como Diputadas y Diputados salvo revisión</t>
        </is>
      </c>
      <c r="D101" s="315" t="inlineStr">
        <is>
          <t>OPA</t>
        </is>
      </c>
      <c r="E101" s="293" t="inlineStr">
        <is>
          <t>Honorable Diputado</t>
        </is>
      </c>
      <c r="F101" s="293" t="inlineStr">
        <is>
          <t>VIP</t>
        </is>
      </c>
      <c r="G101" s="293" t="inlineStr">
        <is>
          <t>Martínez Ramírez, Cristóbal</t>
        </is>
      </c>
      <c r="H101" s="293" t="inlineStr">
        <is>
          <t>Cristóbal</t>
        </is>
      </c>
      <c r="I101" s="293" t="inlineStr">
        <is>
          <t>Martínez</t>
        </is>
      </c>
      <c r="J101" s="293" t="inlineStr">
        <is>
          <t>Ramírez</t>
        </is>
      </c>
      <c r="K101" s="293" t="inlineStr">
        <is>
          <t>Pendiente</t>
        </is>
      </c>
      <c r="L101" s="293" t="inlineStr">
        <is>
          <t>Comisión de Futuro, Ciencia, Tecnología, Conocimiento e Innovación</t>
        </is>
      </c>
      <c r="M101" s="293" t="n"/>
      <c r="N101" s="363">
        <f>IFERROR(VALUE(B101),9999)</f>
        <v/>
      </c>
      <c r="O101" s="363">
        <f>IF(AND(G101&lt;&gt;"",K101&lt;&gt;"NO",OR(PARAMETROS!$B$2="TODAS",F101=PARAMETROS!$B$2),OR(PARAMETROS!$B$3="SI y Pendiente",K101="SI")),"SI","NO")</f>
        <v/>
      </c>
      <c r="P101" s="363">
        <f>IF(O101="SI",COUNTIFS($O:$O,"SI",$N:$N,"&lt;"&amp;N101)+COUNTIFS($O:$O,"SI",$N:$N,N101,$A:$A,"&lt;="&amp;A101),"")</f>
        <v/>
      </c>
      <c r="Q101" s="363">
        <f>IF(O101="SI",IFERROR(INDEX('MAPA ASIENTOS'!$D:$D,MATCH(P101,'MAPA ASIENTOS'!$A:$A,0)),"SIN ASIGNAR"),"")</f>
        <v/>
      </c>
    </row>
    <row r="102" ht="17.10000038146973" customHeight="1" s="260">
      <c r="A102" s="313">
        <f>ROW()-1</f>
        <v/>
      </c>
      <c r="B102" s="292" t="n">
        <v>57</v>
      </c>
      <c r="C102" s="292" t="inlineStr">
        <is>
          <t>Categoría PDF: Parlamentario/a en comisión; tratado como Diputadas y Diputados salvo revisión</t>
        </is>
      </c>
      <c r="D102" s="313" t="inlineStr">
        <is>
          <t>OPA</t>
        </is>
      </c>
      <c r="E102" s="292" t="inlineStr">
        <is>
          <t>Honorable Diputado</t>
        </is>
      </c>
      <c r="F102" s="292" t="inlineStr">
        <is>
          <t>VIP</t>
        </is>
      </c>
      <c r="G102" s="292" t="inlineStr">
        <is>
          <t>Montalva Feuerhake, José</t>
        </is>
      </c>
      <c r="H102" s="292" t="inlineStr">
        <is>
          <t>José</t>
        </is>
      </c>
      <c r="I102" s="292" t="inlineStr">
        <is>
          <t>Montalva</t>
        </is>
      </c>
      <c r="J102" s="292" t="inlineStr">
        <is>
          <t>Feuerhake</t>
        </is>
      </c>
      <c r="K102" s="292" t="inlineStr">
        <is>
          <t>Pendiente</t>
        </is>
      </c>
      <c r="L102" s="292" t="inlineStr">
        <is>
          <t>Comisión de Futuro, Ciencia, Tecnología, Conocimiento e Innovación</t>
        </is>
      </c>
      <c r="M102" s="292" t="n"/>
      <c r="N102" s="363">
        <f>IFERROR(VALUE(B102),9999)</f>
        <v/>
      </c>
      <c r="O102" s="363">
        <f>IF(AND(G102&lt;&gt;"",K102&lt;&gt;"NO",OR(PARAMETROS!$B$2="TODAS",F102=PARAMETROS!$B$2),OR(PARAMETROS!$B$3="SI y Pendiente",K102="SI")),"SI","NO")</f>
        <v/>
      </c>
      <c r="P102" s="363">
        <f>IF(O102="SI",COUNTIFS($O:$O,"SI",$N:$N,"&lt;"&amp;N102)+COUNTIFS($O:$O,"SI",$N:$N,N102,$A:$A,"&lt;="&amp;A102),"")</f>
        <v/>
      </c>
      <c r="Q102" s="363">
        <f>IF(O102="SI",IFERROR(INDEX('MAPA ASIENTOS'!$D:$D,MATCH(P102,'MAPA ASIENTOS'!$A:$A,0)),"SIN ASIGNAR"),"")</f>
        <v/>
      </c>
    </row>
    <row r="103" ht="17.10000038146973" customHeight="1" s="260">
      <c r="A103" s="315">
        <f>ROW()-1</f>
        <v/>
      </c>
      <c r="B103" s="293" t="n">
        <v>57</v>
      </c>
      <c r="C103" s="293" t="inlineStr">
        <is>
          <t>Categoría PDF: Parlamentario/a en comisión; tratado como Diputadas y Diputados salvo revisión</t>
        </is>
      </c>
      <c r="D103" s="315" t="inlineStr">
        <is>
          <t>OPA</t>
        </is>
      </c>
      <c r="E103" s="293" t="inlineStr">
        <is>
          <t>Honorable Diputado</t>
        </is>
      </c>
      <c r="F103" s="293" t="inlineStr">
        <is>
          <t>VIP</t>
        </is>
      </c>
      <c r="G103" s="293" t="inlineStr">
        <is>
          <t>Neira Martínez, Cristian</t>
        </is>
      </c>
      <c r="H103" s="293" t="inlineStr">
        <is>
          <t>Cristian</t>
        </is>
      </c>
      <c r="I103" s="293" t="inlineStr">
        <is>
          <t>Neira</t>
        </is>
      </c>
      <c r="J103" s="293" t="inlineStr">
        <is>
          <t>Martínez</t>
        </is>
      </c>
      <c r="K103" s="293" t="inlineStr">
        <is>
          <t>Pendiente</t>
        </is>
      </c>
      <c r="L103" s="293" t="inlineStr">
        <is>
          <t>Comisión de Futuro, Ciencia, Tecnología, Conocimiento e Innovación</t>
        </is>
      </c>
      <c r="M103" s="293" t="n"/>
      <c r="N103" s="363">
        <f>IFERROR(VALUE(B103),9999)</f>
        <v/>
      </c>
      <c r="O103" s="363">
        <f>IF(AND(G103&lt;&gt;"",K103&lt;&gt;"NO",OR(PARAMETROS!$B$2="TODAS",F103=PARAMETROS!$B$2),OR(PARAMETROS!$B$3="SI y Pendiente",K103="SI")),"SI","NO")</f>
        <v/>
      </c>
      <c r="P103" s="363">
        <f>IF(O103="SI",COUNTIFS($O:$O,"SI",$N:$N,"&lt;"&amp;N103)+COUNTIFS($O:$O,"SI",$N:$N,N103,$A:$A,"&lt;="&amp;A103),"")</f>
        <v/>
      </c>
      <c r="Q103" s="363">
        <f>IF(O103="SI",IFERROR(INDEX('MAPA ASIENTOS'!$D:$D,MATCH(P103,'MAPA ASIENTOS'!$A:$A,0)),"SIN ASIGNAR"),"")</f>
        <v/>
      </c>
    </row>
    <row r="104" ht="17.10000038146973" customHeight="1" s="260">
      <c r="A104" s="313">
        <f>ROW()-1</f>
        <v/>
      </c>
      <c r="B104" s="292" t="n">
        <v>57</v>
      </c>
      <c r="C104" s="292" t="inlineStr">
        <is>
          <t>Categoría PDF: Parlamentario/a en comisión; tratado como Diputadas y Diputados salvo revisión</t>
        </is>
      </c>
      <c r="D104" s="313" t="inlineStr">
        <is>
          <t>OPA</t>
        </is>
      </c>
      <c r="E104" s="292" t="inlineStr">
        <is>
          <t>Honorable Diputado</t>
        </is>
      </c>
      <c r="F104" s="292" t="inlineStr">
        <is>
          <t>VIP</t>
        </is>
      </c>
      <c r="G104" s="292" t="inlineStr">
        <is>
          <t>Ross Correa, Felipe</t>
        </is>
      </c>
      <c r="H104" s="292" t="inlineStr">
        <is>
          <t>Felipe</t>
        </is>
      </c>
      <c r="I104" s="292" t="inlineStr">
        <is>
          <t>Ross</t>
        </is>
      </c>
      <c r="J104" s="292" t="inlineStr">
        <is>
          <t>Correa</t>
        </is>
      </c>
      <c r="K104" s="292" t="inlineStr">
        <is>
          <t>NO</t>
        </is>
      </c>
      <c r="L104" s="292" t="inlineStr">
        <is>
          <t>Comisión de Futuro, Ciencia, Tecnología, Conocimiento e Innovación</t>
        </is>
      </c>
      <c r="M104" s="292" t="n"/>
      <c r="N104" s="363">
        <f>IFERROR(VALUE(B104),9999)</f>
        <v/>
      </c>
      <c r="O104" s="363">
        <f>IF(AND(G104&lt;&gt;"",K104&lt;&gt;"NO",OR(PARAMETROS!$B$2="TODAS",F104=PARAMETROS!$B$2),OR(PARAMETROS!$B$3="SI y Pendiente",K104="SI")),"SI","NO")</f>
        <v/>
      </c>
      <c r="P104" s="363">
        <f>IF(O104="SI",COUNTIFS($O:$O,"SI",$N:$N,"&lt;"&amp;N104)+COUNTIFS($O:$O,"SI",$N:$N,N104,$A:$A,"&lt;="&amp;A104),"")</f>
        <v/>
      </c>
      <c r="Q104" s="363">
        <f>IF(O104="SI",IFERROR(INDEX('MAPA ASIENTOS'!$D:$D,MATCH(P104,'MAPA ASIENTOS'!$A:$A,0)),"SIN ASIGNAR"),"")</f>
        <v/>
      </c>
    </row>
    <row r="105" ht="17.10000038146973" customHeight="1" s="260">
      <c r="A105" s="315">
        <f>ROW()-1</f>
        <v/>
      </c>
      <c r="B105" s="293" t="n">
        <v>57</v>
      </c>
      <c r="C105" s="293" t="inlineStr">
        <is>
          <t>Categoría PDF: Parlamentario/a en comisión; tratado como Diputadas y Diputados salvo revisión</t>
        </is>
      </c>
      <c r="D105" s="315" t="inlineStr">
        <is>
          <t>OPA</t>
        </is>
      </c>
      <c r="E105" s="293" t="inlineStr">
        <is>
          <t>Honorable Diputado</t>
        </is>
      </c>
      <c r="F105" s="293" t="inlineStr">
        <is>
          <t>VIP</t>
        </is>
      </c>
      <c r="G105" s="293" t="inlineStr">
        <is>
          <t>Schalper Sepúlveda, Diego</t>
        </is>
      </c>
      <c r="H105" s="293" t="inlineStr">
        <is>
          <t>Diego</t>
        </is>
      </c>
      <c r="I105" s="293" t="inlineStr">
        <is>
          <t>Schalper</t>
        </is>
      </c>
      <c r="J105" s="293" t="inlineStr">
        <is>
          <t>Sepúlveda</t>
        </is>
      </c>
      <c r="K105" s="293" t="inlineStr">
        <is>
          <t>Pendiente</t>
        </is>
      </c>
      <c r="L105" s="293" t="inlineStr">
        <is>
          <t>Comisión de Futuro, Ciencia, Tecnología, Conocimiento e Innovación</t>
        </is>
      </c>
      <c r="M105" s="293" t="n"/>
      <c r="N105" s="363">
        <f>IFERROR(VALUE(B105),9999)</f>
        <v/>
      </c>
      <c r="O105" s="363">
        <f>IF(AND(G105&lt;&gt;"",K105&lt;&gt;"NO",OR(PARAMETROS!$B$2="TODAS",F105=PARAMETROS!$B$2),OR(PARAMETROS!$B$3="SI y Pendiente",K105="SI")),"SI","NO")</f>
        <v/>
      </c>
      <c r="P105" s="363">
        <f>IF(O105="SI",COUNTIFS($O:$O,"SI",$N:$N,"&lt;"&amp;N105)+COUNTIFS($O:$O,"SI",$N:$N,N105,$A:$A,"&lt;="&amp;A105),"")</f>
        <v/>
      </c>
      <c r="Q105" s="363">
        <f>IF(O105="SI",IFERROR(INDEX('MAPA ASIENTOS'!$D:$D,MATCH(P105,'MAPA ASIENTOS'!$A:$A,0)),"SIN ASIGNAR"),"")</f>
        <v/>
      </c>
    </row>
    <row r="106" ht="17.10000038146973" customHeight="1" s="260">
      <c r="A106" s="313">
        <f>ROW()-1</f>
        <v/>
      </c>
      <c r="B106" s="292" t="n">
        <v>57</v>
      </c>
      <c r="C106" s="292" t="inlineStr">
        <is>
          <t>Categoría PDF: Parlamentario/a en comisión; tratado como Diputadas y Diputados salvo revisión</t>
        </is>
      </c>
      <c r="D106" s="313" t="inlineStr">
        <is>
          <t>OPA</t>
        </is>
      </c>
      <c r="E106" s="292" t="inlineStr">
        <is>
          <t>Honorable Diputado</t>
        </is>
      </c>
      <c r="F106" s="292" t="inlineStr">
        <is>
          <t>VIP</t>
        </is>
      </c>
      <c r="G106" s="292" t="inlineStr">
        <is>
          <t>Serrano Salazar, Daniela</t>
        </is>
      </c>
      <c r="H106" s="292" t="inlineStr">
        <is>
          <t>Daniela</t>
        </is>
      </c>
      <c r="I106" s="292" t="inlineStr">
        <is>
          <t>Serrano</t>
        </is>
      </c>
      <c r="J106" s="292" t="inlineStr">
        <is>
          <t>Salazar</t>
        </is>
      </c>
      <c r="K106" s="292" t="inlineStr">
        <is>
          <t>Pendiente</t>
        </is>
      </c>
      <c r="L106" s="292" t="inlineStr">
        <is>
          <t>Comisión de Futuro, Ciencia, Tecnología, Conocimiento e Innovación</t>
        </is>
      </c>
      <c r="M106" s="292" t="n"/>
      <c r="N106" s="363">
        <f>IFERROR(VALUE(B106),9999)</f>
        <v/>
      </c>
      <c r="O106" s="363">
        <f>IF(AND(G106&lt;&gt;"",K106&lt;&gt;"NO",OR(PARAMETROS!$B$2="TODAS",F106=PARAMETROS!$B$2),OR(PARAMETROS!$B$3="SI y Pendiente",K106="SI")),"SI","NO")</f>
        <v/>
      </c>
      <c r="P106" s="363">
        <f>IF(O106="SI",COUNTIFS($O:$O,"SI",$N:$N,"&lt;"&amp;N106)+COUNTIFS($O:$O,"SI",$N:$N,N106,$A:$A,"&lt;="&amp;A106),"")</f>
        <v/>
      </c>
      <c r="Q106" s="363">
        <f>IF(O106="SI",IFERROR(INDEX('MAPA ASIENTOS'!$D:$D,MATCH(P106,'MAPA ASIENTOS'!$A:$A,0)),"SIN ASIGNAR"),"")</f>
        <v/>
      </c>
    </row>
    <row r="107" ht="17.10000038146973" customHeight="1" s="260">
      <c r="A107" s="315">
        <f>ROW()-1</f>
        <v/>
      </c>
      <c r="B107" s="293" t="n">
        <v>57</v>
      </c>
      <c r="C107" s="293" t="inlineStr">
        <is>
          <t>Categoría PDF: Parlamentario/a en comisión; tratado como Diputadas y Diputados salvo revisión</t>
        </is>
      </c>
      <c r="D107" s="315" t="inlineStr">
        <is>
          <t>OPA</t>
        </is>
      </c>
      <c r="E107" s="293" t="inlineStr">
        <is>
          <t>Honorable Diputado</t>
        </is>
      </c>
      <c r="F107" s="293" t="inlineStr">
        <is>
          <t>VIP</t>
        </is>
      </c>
      <c r="G107" s="293" t="inlineStr">
        <is>
          <t>Veloso Ávila, Consuelo</t>
        </is>
      </c>
      <c r="H107" s="293" t="inlineStr">
        <is>
          <t>Consuelo</t>
        </is>
      </c>
      <c r="I107" s="293" t="inlineStr">
        <is>
          <t>Veloso</t>
        </is>
      </c>
      <c r="J107" s="293" t="inlineStr">
        <is>
          <t>Ávila</t>
        </is>
      </c>
      <c r="K107" s="293" t="inlineStr">
        <is>
          <t>Pendiente</t>
        </is>
      </c>
      <c r="L107" s="293" t="inlineStr">
        <is>
          <t>Comisión de Futuro, Ciencia, Tecnología, Conocimiento e Innovación</t>
        </is>
      </c>
      <c r="M107" s="293" t="n"/>
      <c r="N107" s="363">
        <f>IFERROR(VALUE(B107),9999)</f>
        <v/>
      </c>
      <c r="O107" s="363">
        <f>IF(AND(G107&lt;&gt;"",K107&lt;&gt;"NO",OR(PARAMETROS!$B$2="TODAS",F107=PARAMETROS!$B$2),OR(PARAMETROS!$B$3="SI y Pendiente",K107="SI")),"SI","NO")</f>
        <v/>
      </c>
      <c r="P107" s="363">
        <f>IF(O107="SI",COUNTIFS($O:$O,"SI",$N:$N,"&lt;"&amp;N107)+COUNTIFS($O:$O,"SI",$N:$N,N107,$A:$A,"&lt;="&amp;A107),"")</f>
        <v/>
      </c>
      <c r="Q107" s="363">
        <f>IF(O107="SI",IFERROR(INDEX('MAPA ASIENTOS'!$D:$D,MATCH(P107,'MAPA ASIENTOS'!$A:$A,0)),"SIN ASIGNAR"),"")</f>
        <v/>
      </c>
    </row>
    <row r="108" ht="17.10000038146973" customHeight="1" s="260">
      <c r="A108" s="313">
        <f>ROW()-1</f>
        <v/>
      </c>
      <c r="B108" s="292" t="n">
        <v>57</v>
      </c>
      <c r="C108" s="292" t="inlineStr">
        <is>
          <t>Categoría PDF: Parlamentario/a en comisión; tratado como Diputadas y Diputados salvo revisión</t>
        </is>
      </c>
      <c r="D108" s="313" t="inlineStr">
        <is>
          <t>OPA</t>
        </is>
      </c>
      <c r="E108" s="292" t="inlineStr">
        <is>
          <t>Honorable Diputado</t>
        </is>
      </c>
      <c r="F108" s="292" t="inlineStr">
        <is>
          <t>VIP</t>
        </is>
      </c>
      <c r="G108" s="292" t="inlineStr">
        <is>
          <t>Winter Etcheberry, Gonzalo</t>
        </is>
      </c>
      <c r="H108" s="292" t="inlineStr">
        <is>
          <t>Gonzalo</t>
        </is>
      </c>
      <c r="I108" s="292" t="inlineStr">
        <is>
          <t>Winter</t>
        </is>
      </c>
      <c r="J108" s="292" t="inlineStr">
        <is>
          <t>Etcheberry</t>
        </is>
      </c>
      <c r="K108" s="292" t="inlineStr">
        <is>
          <t>Pendiente</t>
        </is>
      </c>
      <c r="L108" s="292" t="inlineStr">
        <is>
          <t>Comisión de Futuro, Ciencia, Tecnología, Conocimiento e Innovación</t>
        </is>
      </c>
      <c r="M108" s="292" t="n"/>
      <c r="N108" s="363">
        <f>IFERROR(VALUE(B108),9999)</f>
        <v/>
      </c>
      <c r="O108" s="363">
        <f>IF(AND(G108&lt;&gt;"",K108&lt;&gt;"NO",OR(PARAMETROS!$B$2="TODAS",F108=PARAMETROS!$B$2),OR(PARAMETROS!$B$3="SI y Pendiente",K108="SI")),"SI","NO")</f>
        <v/>
      </c>
      <c r="P108" s="363">
        <f>IF(O108="SI",COUNTIFS($O:$O,"SI",$N:$N,"&lt;"&amp;N108)+COUNTIFS($O:$O,"SI",$N:$N,N108,$A:$A,"&lt;="&amp;A108),"")</f>
        <v/>
      </c>
      <c r="Q108" s="363">
        <f>IF(O108="SI",IFERROR(INDEX('MAPA ASIENTOS'!$D:$D,MATCH(P108,'MAPA ASIENTOS'!$A:$A,0)),"SIN ASIGNAR"),"")</f>
        <v/>
      </c>
    </row>
    <row r="109" ht="17.10000038146973" customHeight="1" s="260">
      <c r="A109" s="315">
        <f>ROW()-1</f>
        <v/>
      </c>
      <c r="B109" s="293" t="n">
        <v>57</v>
      </c>
      <c r="C109" s="293" t="inlineStr">
        <is>
          <t>Categoría PDF: Parlamentario/a en comisión; tratado como Diputadas y Diputados salvo revisión</t>
        </is>
      </c>
      <c r="D109" s="315" t="inlineStr">
        <is>
          <t>OPA</t>
        </is>
      </c>
      <c r="E109" s="293" t="inlineStr">
        <is>
          <t>Honorable Diputado</t>
        </is>
      </c>
      <c r="F109" s="293" t="inlineStr">
        <is>
          <t>VIP</t>
        </is>
      </c>
      <c r="G109" s="293" t="inlineStr">
        <is>
          <t>Yeomans Araya, Gael</t>
        </is>
      </c>
      <c r="H109" s="293" t="inlineStr">
        <is>
          <t>Gael</t>
        </is>
      </c>
      <c r="I109" s="293" t="inlineStr">
        <is>
          <t>Yeomans</t>
        </is>
      </c>
      <c r="J109" s="293" t="inlineStr">
        <is>
          <t>Araya</t>
        </is>
      </c>
      <c r="K109" s="293" t="inlineStr">
        <is>
          <t>Pendiente</t>
        </is>
      </c>
      <c r="L109" s="293" t="inlineStr">
        <is>
          <t>Comisión de Futuro, Ciencia, Tecnología, Conocimiento e Innovación</t>
        </is>
      </c>
      <c r="M109" s="293" t="n"/>
      <c r="N109" s="363">
        <f>IFERROR(VALUE(B109),9999)</f>
        <v/>
      </c>
      <c r="O109" s="363">
        <f>IF(AND(G109&lt;&gt;"",K109&lt;&gt;"NO",OR(PARAMETROS!$B$2="TODAS",F109=PARAMETROS!$B$2),OR(PARAMETROS!$B$3="SI y Pendiente",K109="SI")),"SI","NO")</f>
        <v/>
      </c>
      <c r="P109" s="363">
        <f>IF(O109="SI",COUNTIFS($O:$O,"SI",$N:$N,"&lt;"&amp;N109)+COUNTIFS($O:$O,"SI",$N:$N,N109,$A:$A,"&lt;="&amp;A109),"")</f>
        <v/>
      </c>
      <c r="Q109" s="363">
        <f>IF(O109="SI",IFERROR(INDEX('MAPA ASIENTOS'!$D:$D,MATCH(P109,'MAPA ASIENTOS'!$A:$A,0)),"SIN ASIGNAR"),"")</f>
        <v/>
      </c>
    </row>
    <row r="110" ht="17.10000038146973" customHeight="1" s="260">
      <c r="A110" s="313">
        <f>ROW()-1</f>
        <v/>
      </c>
      <c r="B110" s="292" t="n">
        <v>57</v>
      </c>
      <c r="C110" s="292" t="inlineStr">
        <is>
          <t>Categoría PDF: Parlamentario/a en comisión; tratado como Diputadas y Diputados salvo revisión</t>
        </is>
      </c>
      <c r="D110" s="313" t="inlineStr">
        <is>
          <t>OPA</t>
        </is>
      </c>
      <c r="E110" s="292" t="inlineStr">
        <is>
          <t>Honorable Diputado</t>
        </is>
      </c>
      <c r="F110" s="292" t="inlineStr">
        <is>
          <t>VIP</t>
        </is>
      </c>
      <c r="G110" s="292" t="inlineStr">
        <is>
          <t>Barraza Gómez, Marcos</t>
        </is>
      </c>
      <c r="H110" s="292" t="inlineStr">
        <is>
          <t>Marcos</t>
        </is>
      </c>
      <c r="I110" s="292" t="inlineStr">
        <is>
          <t>Barraza</t>
        </is>
      </c>
      <c r="J110" s="292" t="inlineStr">
        <is>
          <t>Gómez</t>
        </is>
      </c>
      <c r="K110" s="292" t="inlineStr">
        <is>
          <t>Pendiente</t>
        </is>
      </c>
      <c r="L110" s="292" t="inlineStr">
        <is>
          <t>Integrante de la Comisión de Defensa Nacional</t>
        </is>
      </c>
      <c r="M110" s="292" t="n"/>
      <c r="N110" s="363">
        <f>IFERROR(VALUE(B110),9999)</f>
        <v/>
      </c>
      <c r="O110" s="363">
        <f>IF(AND(G110&lt;&gt;"",K110&lt;&gt;"NO",OR(PARAMETROS!$B$2="TODAS",F110=PARAMETROS!$B$2),OR(PARAMETROS!$B$3="SI y Pendiente",K110="SI")),"SI","NO")</f>
        <v/>
      </c>
      <c r="P110" s="363">
        <f>IF(O110="SI",COUNTIFS($O:$O,"SI",$N:$N,"&lt;"&amp;N110)+COUNTIFS($O:$O,"SI",$N:$N,N110,$A:$A,"&lt;="&amp;A110),"")</f>
        <v/>
      </c>
      <c r="Q110" s="363">
        <f>IF(O110="SI",IFERROR(INDEX('MAPA ASIENTOS'!$D:$D,MATCH(P110,'MAPA ASIENTOS'!$A:$A,0)),"SIN ASIGNAR"),"")</f>
        <v/>
      </c>
    </row>
    <row r="111" ht="17.10000038146973" customHeight="1" s="260">
      <c r="A111" s="315">
        <f>ROW()-1</f>
        <v/>
      </c>
      <c r="B111" s="293" t="n">
        <v>57</v>
      </c>
      <c r="C111" s="293" t="inlineStr">
        <is>
          <t>Categoría PDF: Parlamentario/a en comisión; tratado como Diputadas y Diputados salvo revisión</t>
        </is>
      </c>
      <c r="D111" s="315" t="inlineStr">
        <is>
          <t>OPA</t>
        </is>
      </c>
      <c r="E111" s="293" t="inlineStr">
        <is>
          <t>Honorable Diputado</t>
        </is>
      </c>
      <c r="F111" s="293" t="inlineStr">
        <is>
          <t>VIP</t>
        </is>
      </c>
      <c r="G111" s="293" t="inlineStr">
        <is>
          <t>Bassa Mercado, Jaime</t>
        </is>
      </c>
      <c r="H111" s="293" t="inlineStr">
        <is>
          <t>Jaime</t>
        </is>
      </c>
      <c r="I111" s="293" t="inlineStr">
        <is>
          <t>Bassa</t>
        </is>
      </c>
      <c r="J111" s="293" t="inlineStr">
        <is>
          <t>Mercado</t>
        </is>
      </c>
      <c r="K111" s="293" t="inlineStr">
        <is>
          <t>NO</t>
        </is>
      </c>
      <c r="L111" s="293" t="inlineStr">
        <is>
          <t>Integrante de la Comisión de Defensa Nacional</t>
        </is>
      </c>
      <c r="M111" s="293" t="n"/>
      <c r="N111" s="363">
        <f>IFERROR(VALUE(B111),9999)</f>
        <v/>
      </c>
      <c r="O111" s="363">
        <f>IF(AND(G111&lt;&gt;"",K111&lt;&gt;"NO",OR(PARAMETROS!$B$2="TODAS",F111=PARAMETROS!$B$2),OR(PARAMETROS!$B$3="SI y Pendiente",K111="SI")),"SI","NO")</f>
        <v/>
      </c>
      <c r="P111" s="363">
        <f>IF(O111="SI",COUNTIFS($O:$O,"SI",$N:$N,"&lt;"&amp;N111)+COUNTIFS($O:$O,"SI",$N:$N,N111,$A:$A,"&lt;="&amp;A111),"")</f>
        <v/>
      </c>
      <c r="Q111" s="363">
        <f>IF(O111="SI",IFERROR(INDEX('MAPA ASIENTOS'!$D:$D,MATCH(P111,'MAPA ASIENTOS'!$A:$A,0)),"SIN ASIGNAR"),"")</f>
        <v/>
      </c>
    </row>
    <row r="112" ht="17.10000038146973" customHeight="1" s="260">
      <c r="A112" s="313">
        <f>ROW()-1</f>
        <v/>
      </c>
      <c r="B112" s="292" t="n">
        <v>57</v>
      </c>
      <c r="C112" s="292" t="inlineStr">
        <is>
          <t>Categoría PDF: Parlamentario/a en comisión; tratado como Diputadas y Diputados salvo revisión</t>
        </is>
      </c>
      <c r="D112" s="313" t="inlineStr">
        <is>
          <t>OPA</t>
        </is>
      </c>
      <c r="E112" s="292" t="inlineStr">
        <is>
          <t>Honorable Diputado</t>
        </is>
      </c>
      <c r="F112" s="292" t="inlineStr">
        <is>
          <t>VIP</t>
        </is>
      </c>
      <c r="G112" s="292" t="inlineStr">
        <is>
          <t>Brito Hasbún, Jorge</t>
        </is>
      </c>
      <c r="H112" s="292" t="inlineStr">
        <is>
          <t>Jorge</t>
        </is>
      </c>
      <c r="I112" s="292" t="inlineStr">
        <is>
          <t>Brito</t>
        </is>
      </c>
      <c r="J112" s="292" t="inlineStr">
        <is>
          <t>Hasbún</t>
        </is>
      </c>
      <c r="K112" s="292" t="inlineStr">
        <is>
          <t>Pendiente</t>
        </is>
      </c>
      <c r="L112" s="292" t="inlineStr">
        <is>
          <t>Integrante de la Comisión de Defensa Nacional</t>
        </is>
      </c>
      <c r="M112" s="292" t="n"/>
      <c r="N112" s="363">
        <f>IFERROR(VALUE(B112),9999)</f>
        <v/>
      </c>
      <c r="O112" s="363">
        <f>IF(AND(G112&lt;&gt;"",K112&lt;&gt;"NO",OR(PARAMETROS!$B$2="TODAS",F112=PARAMETROS!$B$2),OR(PARAMETROS!$B$3="SI y Pendiente",K112="SI")),"SI","NO")</f>
        <v/>
      </c>
      <c r="P112" s="363">
        <f>IF(O112="SI",COUNTIFS($O:$O,"SI",$N:$N,"&lt;"&amp;N112)+COUNTIFS($O:$O,"SI",$N:$N,N112,$A:$A,"&lt;="&amp;A112),"")</f>
        <v/>
      </c>
      <c r="Q112" s="363">
        <f>IF(O112="SI",IFERROR(INDEX('MAPA ASIENTOS'!$D:$D,MATCH(P112,'MAPA ASIENTOS'!$A:$A,0)),"SIN ASIGNAR"),"")</f>
        <v/>
      </c>
    </row>
    <row r="113" ht="17.10000038146973" customHeight="1" s="260">
      <c r="A113" s="315">
        <f>ROW()-1</f>
        <v/>
      </c>
      <c r="B113" s="293" t="n">
        <v>57</v>
      </c>
      <c r="C113" s="293" t="inlineStr">
        <is>
          <t>Categoría PDF: Parlamentario/a en comisión; tratado como Diputadas y Diputados salvo revisión</t>
        </is>
      </c>
      <c r="D113" s="315" t="inlineStr">
        <is>
          <t>OPA</t>
        </is>
      </c>
      <c r="E113" s="293" t="inlineStr">
        <is>
          <t>Honorable Diputado</t>
        </is>
      </c>
      <c r="F113" s="293" t="inlineStr">
        <is>
          <t>VIP</t>
        </is>
      </c>
      <c r="G113" s="293" t="inlineStr">
        <is>
          <t>Cuadrado Prats, Carlos</t>
        </is>
      </c>
      <c r="H113" s="293" t="inlineStr">
        <is>
          <t>Carlos</t>
        </is>
      </c>
      <c r="I113" s="293" t="inlineStr">
        <is>
          <t>Cuadrado</t>
        </is>
      </c>
      <c r="J113" s="293" t="inlineStr">
        <is>
          <t>Prats</t>
        </is>
      </c>
      <c r="K113" s="293" t="inlineStr">
        <is>
          <t>Pendiente</t>
        </is>
      </c>
      <c r="L113" s="293" t="inlineStr">
        <is>
          <t>Integrante de la Comisión de Defensa Nacional</t>
        </is>
      </c>
      <c r="M113" s="293" t="n"/>
      <c r="N113" s="363">
        <f>IFERROR(VALUE(B113),9999)</f>
        <v/>
      </c>
      <c r="O113" s="363">
        <f>IF(AND(G113&lt;&gt;"",K113&lt;&gt;"NO",OR(PARAMETROS!$B$2="TODAS",F113=PARAMETROS!$B$2),OR(PARAMETROS!$B$3="SI y Pendiente",K113="SI")),"SI","NO")</f>
        <v/>
      </c>
      <c r="P113" s="363">
        <f>IF(O113="SI",COUNTIFS($O:$O,"SI",$N:$N,"&lt;"&amp;N113)+COUNTIFS($O:$O,"SI",$N:$N,N113,$A:$A,"&lt;="&amp;A113),"")</f>
        <v/>
      </c>
      <c r="Q113" s="363">
        <f>IF(O113="SI",IFERROR(INDEX('MAPA ASIENTOS'!$D:$D,MATCH(P113,'MAPA ASIENTOS'!$A:$A,0)),"SIN ASIGNAR"),"")</f>
        <v/>
      </c>
    </row>
    <row r="114" ht="17.10000038146973" customHeight="1" s="260">
      <c r="A114" s="313">
        <f>ROW()-1</f>
        <v/>
      </c>
      <c r="B114" s="292" t="n">
        <v>57</v>
      </c>
      <c r="C114" s="292" t="inlineStr">
        <is>
          <t>Categoría PDF: Parlamentario/a en comisión; tratado como Diputadas y Diputados salvo revisión</t>
        </is>
      </c>
      <c r="D114" s="313" t="inlineStr">
        <is>
          <t>OPA</t>
        </is>
      </c>
      <c r="E114" s="292" t="inlineStr">
        <is>
          <t>Honorable Diputado</t>
        </is>
      </c>
      <c r="F114" s="292" t="inlineStr">
        <is>
          <t>VIP</t>
        </is>
      </c>
      <c r="G114" s="292" t="inlineStr">
        <is>
          <t>Kast Sommerhoff, Tomás</t>
        </is>
      </c>
      <c r="H114" s="292" t="inlineStr">
        <is>
          <t>Tomás</t>
        </is>
      </c>
      <c r="I114" s="292" t="inlineStr">
        <is>
          <t>Kast</t>
        </is>
      </c>
      <c r="J114" s="292" t="inlineStr">
        <is>
          <t>Sommerhoff</t>
        </is>
      </c>
      <c r="K114" s="292" t="inlineStr">
        <is>
          <t>Pendiente</t>
        </is>
      </c>
      <c r="L114" s="292" t="inlineStr">
        <is>
          <t>Integrante de la Comisión de Defensa Nacional</t>
        </is>
      </c>
      <c r="M114" s="292" t="n"/>
      <c r="N114" s="363">
        <f>IFERROR(VALUE(B114),9999)</f>
        <v/>
      </c>
      <c r="O114" s="363">
        <f>IF(AND(G114&lt;&gt;"",K114&lt;&gt;"NO",OR(PARAMETROS!$B$2="TODAS",F114=PARAMETROS!$B$2),OR(PARAMETROS!$B$3="SI y Pendiente",K114="SI")),"SI","NO")</f>
        <v/>
      </c>
      <c r="P114" s="363">
        <f>IF(O114="SI",COUNTIFS($O:$O,"SI",$N:$N,"&lt;"&amp;N114)+COUNTIFS($O:$O,"SI",$N:$N,N114,$A:$A,"&lt;="&amp;A114),"")</f>
        <v/>
      </c>
      <c r="Q114" s="363">
        <f>IF(O114="SI",IFERROR(INDEX('MAPA ASIENTOS'!$D:$D,MATCH(P114,'MAPA ASIENTOS'!$A:$A,0)),"SIN ASIGNAR"),"")</f>
        <v/>
      </c>
    </row>
    <row r="115" ht="17.10000038146973" customHeight="1" s="260">
      <c r="A115" s="315">
        <f>ROW()-1</f>
        <v/>
      </c>
      <c r="B115" s="293" t="n">
        <v>57</v>
      </c>
      <c r="C115" s="293" t="inlineStr">
        <is>
          <t>Categoría PDF: Parlamentario/a en comisión; tratado como Diputadas y Diputados salvo revisión</t>
        </is>
      </c>
      <c r="D115" s="315" t="inlineStr">
        <is>
          <t>OPA</t>
        </is>
      </c>
      <c r="E115" s="293" t="inlineStr">
        <is>
          <t>Honorable Diputado</t>
        </is>
      </c>
      <c r="F115" s="293" t="inlineStr">
        <is>
          <t>VIP</t>
        </is>
      </c>
      <c r="G115" s="293" t="inlineStr">
        <is>
          <t>Leiva Carvajal, Raúl</t>
        </is>
      </c>
      <c r="H115" s="293" t="inlineStr">
        <is>
          <t>Raúl</t>
        </is>
      </c>
      <c r="I115" s="293" t="inlineStr">
        <is>
          <t>Leiva</t>
        </is>
      </c>
      <c r="J115" s="293" t="inlineStr">
        <is>
          <t>Carvajal</t>
        </is>
      </c>
      <c r="K115" s="293" t="inlineStr">
        <is>
          <t>Pendiente</t>
        </is>
      </c>
      <c r="L115" s="293" t="inlineStr">
        <is>
          <t>Integrante de la Comisión de Defensa Nacional</t>
        </is>
      </c>
      <c r="M115" s="293" t="n"/>
      <c r="N115" s="363">
        <f>IFERROR(VALUE(B115),9999)</f>
        <v/>
      </c>
      <c r="O115" s="363">
        <f>IF(AND(G115&lt;&gt;"",K115&lt;&gt;"NO",OR(PARAMETROS!$B$2="TODAS",F115=PARAMETROS!$B$2),OR(PARAMETROS!$B$3="SI y Pendiente",K115="SI")),"SI","NO")</f>
        <v/>
      </c>
      <c r="P115" s="363">
        <f>IF(O115="SI",COUNTIFS($O:$O,"SI",$N:$N,"&lt;"&amp;N115)+COUNTIFS($O:$O,"SI",$N:$N,N115,$A:$A,"&lt;="&amp;A115),"")</f>
        <v/>
      </c>
      <c r="Q115" s="363">
        <f>IF(O115="SI",IFERROR(INDEX('MAPA ASIENTOS'!$D:$D,MATCH(P115,'MAPA ASIENTOS'!$A:$A,0)),"SIN ASIGNAR"),"")</f>
        <v/>
      </c>
    </row>
    <row r="116" ht="17.10000038146973" customHeight="1" s="260">
      <c r="A116" s="313">
        <f>ROW()-1</f>
        <v/>
      </c>
      <c r="B116" s="292" t="n">
        <v>57</v>
      </c>
      <c r="C116" s="292" t="inlineStr">
        <is>
          <t>Categoría PDF: Parlamentario/a en comisión; tratado como Diputadas y Diputados salvo revisión</t>
        </is>
      </c>
      <c r="D116" s="313" t="inlineStr">
        <is>
          <t>OPA</t>
        </is>
      </c>
      <c r="E116" s="292" t="inlineStr">
        <is>
          <t>Honorable Diputado</t>
        </is>
      </c>
      <c r="F116" s="292" t="inlineStr">
        <is>
          <t>VIP</t>
        </is>
      </c>
      <c r="G116" s="292" t="inlineStr">
        <is>
          <t>Marowski Cuevas, Hans</t>
        </is>
      </c>
      <c r="H116" s="292" t="inlineStr">
        <is>
          <t>Hans</t>
        </is>
      </c>
      <c r="I116" s="292" t="inlineStr">
        <is>
          <t>Marowski</t>
        </is>
      </c>
      <c r="J116" s="292" t="inlineStr">
        <is>
          <t>Cuevas</t>
        </is>
      </c>
      <c r="K116" s="292" t="inlineStr">
        <is>
          <t>Pendiente</t>
        </is>
      </c>
      <c r="L116" s="292" t="inlineStr">
        <is>
          <t>Integrante de la Comisión de Defensa Nacional</t>
        </is>
      </c>
      <c r="M116" s="292" t="n"/>
      <c r="N116" s="363">
        <f>IFERROR(VALUE(B116),9999)</f>
        <v/>
      </c>
      <c r="O116" s="363">
        <f>IF(AND(G116&lt;&gt;"",K116&lt;&gt;"NO",OR(PARAMETROS!$B$2="TODAS",F116=PARAMETROS!$B$2),OR(PARAMETROS!$B$3="SI y Pendiente",K116="SI")),"SI","NO")</f>
        <v/>
      </c>
      <c r="P116" s="363">
        <f>IF(O116="SI",COUNTIFS($O:$O,"SI",$N:$N,"&lt;"&amp;N116)+COUNTIFS($O:$O,"SI",$N:$N,N116,$A:$A,"&lt;="&amp;A116),"")</f>
        <v/>
      </c>
      <c r="Q116" s="363">
        <f>IF(O116="SI",IFERROR(INDEX('MAPA ASIENTOS'!$D:$D,MATCH(P116,'MAPA ASIENTOS'!$A:$A,0)),"SIN ASIGNAR"),"")</f>
        <v/>
      </c>
    </row>
    <row r="117" ht="17.10000038146973" customHeight="1" s="260">
      <c r="A117" s="315">
        <f>ROW()-1</f>
        <v/>
      </c>
      <c r="B117" s="293" t="n">
        <v>57</v>
      </c>
      <c r="C117" s="293" t="inlineStr">
        <is>
          <t>Categoría PDF: Parlamentario/a en comisión; tratado como Diputadas y Diputados salvo revisión</t>
        </is>
      </c>
      <c r="D117" s="315" t="inlineStr">
        <is>
          <t>OPA</t>
        </is>
      </c>
      <c r="E117" s="293" t="inlineStr">
        <is>
          <t>Honorable Diputado</t>
        </is>
      </c>
      <c r="F117" s="293" t="inlineStr">
        <is>
          <t>VIP</t>
        </is>
      </c>
      <c r="G117" s="293" t="inlineStr">
        <is>
          <t>Olivares Avendaño, Javier</t>
        </is>
      </c>
      <c r="H117" s="293" t="inlineStr">
        <is>
          <t>Javier</t>
        </is>
      </c>
      <c r="I117" s="293" t="inlineStr">
        <is>
          <t>Olivares</t>
        </is>
      </c>
      <c r="J117" s="293" t="inlineStr">
        <is>
          <t>Avendaño</t>
        </is>
      </c>
      <c r="K117" s="293" t="inlineStr">
        <is>
          <t>Pendiente</t>
        </is>
      </c>
      <c r="L117" s="293" t="inlineStr">
        <is>
          <t>Integrante de la Comisión de Defensa Nacional</t>
        </is>
      </c>
      <c r="M117" s="293" t="n"/>
      <c r="N117" s="363">
        <f>IFERROR(VALUE(B117),9999)</f>
        <v/>
      </c>
      <c r="O117" s="363">
        <f>IF(AND(G117&lt;&gt;"",K117&lt;&gt;"NO",OR(PARAMETROS!$B$2="TODAS",F117=PARAMETROS!$B$2),OR(PARAMETROS!$B$3="SI y Pendiente",K117="SI")),"SI","NO")</f>
        <v/>
      </c>
      <c r="P117" s="363">
        <f>IF(O117="SI",COUNTIFS($O:$O,"SI",$N:$N,"&lt;"&amp;N117)+COUNTIFS($O:$O,"SI",$N:$N,N117,$A:$A,"&lt;="&amp;A117),"")</f>
        <v/>
      </c>
      <c r="Q117" s="363">
        <f>IF(O117="SI",IFERROR(INDEX('MAPA ASIENTOS'!$D:$D,MATCH(P117,'MAPA ASIENTOS'!$A:$A,0)),"SIN ASIGNAR"),"")</f>
        <v/>
      </c>
    </row>
    <row r="118" ht="17.10000038146973" customFormat="1" customHeight="1" s="17">
      <c r="A118" s="313">
        <f>ROW()-1</f>
        <v/>
      </c>
      <c r="B118" s="292" t="n">
        <v>57</v>
      </c>
      <c r="C118" s="292" t="inlineStr">
        <is>
          <t>Categoría PDF: Parlamentario/a en comisión; tratado como Diputadas y Diputados salvo revisión</t>
        </is>
      </c>
      <c r="D118" s="313" t="inlineStr">
        <is>
          <t>OPA</t>
        </is>
      </c>
      <c r="E118" s="292" t="inlineStr">
        <is>
          <t>Honorable Diputado</t>
        </is>
      </c>
      <c r="F118" s="292" t="inlineStr">
        <is>
          <t>VIP</t>
        </is>
      </c>
      <c r="G118" s="292" t="inlineStr">
        <is>
          <t>Sabat Guzmán, Omar</t>
        </is>
      </c>
      <c r="H118" s="292" t="inlineStr">
        <is>
          <t>Omar</t>
        </is>
      </c>
      <c r="I118" s="292" t="inlineStr">
        <is>
          <t>Sabat</t>
        </is>
      </c>
      <c r="J118" s="292" t="inlineStr">
        <is>
          <t>Guzmán</t>
        </is>
      </c>
      <c r="K118" s="292" t="inlineStr">
        <is>
          <t>Pendiente</t>
        </is>
      </c>
      <c r="L118" s="292" t="inlineStr">
        <is>
          <t>Integrante de la Comisión de Defensa Nacional</t>
        </is>
      </c>
      <c r="M118" s="292" t="n"/>
      <c r="N118" s="363">
        <f>IFERROR(VALUE(B118),9999)</f>
        <v/>
      </c>
      <c r="O118" s="363">
        <f>IF(AND(G118&lt;&gt;"",K118&lt;&gt;"NO",OR(PARAMETROS!$B$2="TODAS",F118=PARAMETROS!$B$2),OR(PARAMETROS!$B$3="SI y Pendiente",K118="SI")),"SI","NO")</f>
        <v/>
      </c>
      <c r="P118" s="363">
        <f>IF(O118="SI",COUNTIFS($O:$O,"SI",$N:$N,"&lt;"&amp;N118)+COUNTIFS($O:$O,"SI",$N:$N,N118,$A:$A,"&lt;="&amp;A118),"")</f>
        <v/>
      </c>
      <c r="Q118" s="363">
        <f>IF(O118="SI",IFERROR(INDEX('MAPA ASIENTOS'!$D:$D,MATCH(P118,'MAPA ASIENTOS'!$A:$A,0)),"SIN ASIGNAR"),"")</f>
        <v/>
      </c>
    </row>
    <row r="119" ht="17.10000038146973" customHeight="1" s="260">
      <c r="A119" s="315">
        <f>ROW()-1</f>
        <v/>
      </c>
      <c r="B119" s="293" t="n">
        <v>57</v>
      </c>
      <c r="C119" s="293" t="inlineStr">
        <is>
          <t>Categoría PDF: Parlamentario/a en comisión; tratado como Diputadas y Diputados salvo revisión</t>
        </is>
      </c>
      <c r="D119" s="315" t="inlineStr">
        <is>
          <t>OPA</t>
        </is>
      </c>
      <c r="E119" s="293" t="inlineStr">
        <is>
          <t>Honorable Diputado</t>
        </is>
      </c>
      <c r="F119" s="293" t="inlineStr">
        <is>
          <t>VIP</t>
        </is>
      </c>
      <c r="G119" s="293" t="inlineStr">
        <is>
          <t>Sánchez Ossa, Luis</t>
        </is>
      </c>
      <c r="H119" s="293" t="inlineStr">
        <is>
          <t>Luis</t>
        </is>
      </c>
      <c r="I119" s="293" t="inlineStr">
        <is>
          <t>Sánchez</t>
        </is>
      </c>
      <c r="J119" s="293" t="inlineStr">
        <is>
          <t>Ossa</t>
        </is>
      </c>
      <c r="K119" s="293" t="inlineStr">
        <is>
          <t>Pendiente</t>
        </is>
      </c>
      <c r="L119" s="293" t="inlineStr">
        <is>
          <t>Integrante de la Comisión de Defensa Nacional</t>
        </is>
      </c>
      <c r="M119" s="293" t="n"/>
      <c r="N119" s="363">
        <f>IFERROR(VALUE(B119),9999)</f>
        <v/>
      </c>
      <c r="O119" s="363">
        <f>IF(AND(G119&lt;&gt;"",K119&lt;&gt;"NO",OR(PARAMETROS!$B$2="TODAS",F119=PARAMETROS!$B$2),OR(PARAMETROS!$B$3="SI y Pendiente",K119="SI")),"SI","NO")</f>
        <v/>
      </c>
      <c r="P119" s="363">
        <f>IF(O119="SI",COUNTIFS($O:$O,"SI",$N:$N,"&lt;"&amp;N119)+COUNTIFS($O:$O,"SI",$N:$N,N119,$A:$A,"&lt;="&amp;A119),"")</f>
        <v/>
      </c>
      <c r="Q119" s="363">
        <f>IF(O119="SI",IFERROR(INDEX('MAPA ASIENTOS'!$D:$D,MATCH(P119,'MAPA ASIENTOS'!$A:$A,0)),"SIN ASIGNAR"),"")</f>
        <v/>
      </c>
    </row>
    <row r="120" ht="17.10000038146973" customHeight="1" s="260">
      <c r="A120" s="313">
        <f>ROW()-1</f>
        <v/>
      </c>
      <c r="B120" s="292" t="n">
        <v>57</v>
      </c>
      <c r="C120" s="292" t="inlineStr">
        <is>
          <t>Categoría PDF: Parlamentario/a en comisión; tratado como Diputadas y Diputados salvo revisión</t>
        </is>
      </c>
      <c r="D120" s="313" t="inlineStr">
        <is>
          <t>OPA</t>
        </is>
      </c>
      <c r="E120" s="292" t="inlineStr">
        <is>
          <t>Honorable Diputado</t>
        </is>
      </c>
      <c r="F120" s="292" t="inlineStr">
        <is>
          <t>VIP</t>
        </is>
      </c>
      <c r="G120" s="292" t="inlineStr">
        <is>
          <t>Valenzuela Salazar, Daniel</t>
        </is>
      </c>
      <c r="H120" s="292" t="inlineStr">
        <is>
          <t>Daniel</t>
        </is>
      </c>
      <c r="I120" s="292" t="inlineStr">
        <is>
          <t>Valenzuela</t>
        </is>
      </c>
      <c r="J120" s="292" t="inlineStr">
        <is>
          <t>Salazar</t>
        </is>
      </c>
      <c r="K120" s="292" t="inlineStr">
        <is>
          <t>SI</t>
        </is>
      </c>
      <c r="L120" s="292" t="inlineStr">
        <is>
          <t>Integrante de la Comisión de Defensa Nacional</t>
        </is>
      </c>
      <c r="M120" s="292" t="n"/>
      <c r="N120" s="363">
        <f>IFERROR(VALUE(B120),9999)</f>
        <v/>
      </c>
      <c r="O120" s="363">
        <f>IF(AND(G120&lt;&gt;"",K120&lt;&gt;"NO",OR(PARAMETROS!$B$2="TODAS",F120=PARAMETROS!$B$2),OR(PARAMETROS!$B$3="SI y Pendiente",K120="SI")),"SI","NO")</f>
        <v/>
      </c>
      <c r="P120" s="363">
        <f>IF(O120="SI",COUNTIFS($O:$O,"SI",$N:$N,"&lt;"&amp;N120)+COUNTIFS($O:$O,"SI",$N:$N,N120,$A:$A,"&lt;="&amp;A120),"")</f>
        <v/>
      </c>
      <c r="Q120" s="363">
        <f>IF(O120="SI",IFERROR(INDEX('MAPA ASIENTOS'!$D:$D,MATCH(P120,'MAPA ASIENTOS'!$A:$A,0)),"SIN ASIGNAR"),"")</f>
        <v/>
      </c>
    </row>
    <row r="121" ht="17.10000038146973" customHeight="1" s="260">
      <c r="A121" s="315">
        <f>ROW()-1</f>
        <v/>
      </c>
      <c r="B121" s="293" t="n">
        <v>57</v>
      </c>
      <c r="C121" s="293" t="inlineStr">
        <is>
          <t>Categoría PDF: Parlamentario/a en comisión; tratado como Diputadas y Diputados salvo revisión</t>
        </is>
      </c>
      <c r="D121" s="315" t="inlineStr">
        <is>
          <t>OPA</t>
        </is>
      </c>
      <c r="E121" s="293" t="inlineStr">
        <is>
          <t>Honorable Diputado</t>
        </is>
      </c>
      <c r="F121" s="293" t="inlineStr">
        <is>
          <t>VIP</t>
        </is>
      </c>
      <c r="G121" s="293" t="inlineStr">
        <is>
          <t>Zamora Soto, Sebastián</t>
        </is>
      </c>
      <c r="H121" s="293" t="inlineStr">
        <is>
          <t>Sebastián</t>
        </is>
      </c>
      <c r="I121" s="293" t="inlineStr">
        <is>
          <t>Zamora</t>
        </is>
      </c>
      <c r="J121" s="293" t="inlineStr">
        <is>
          <t>Soto</t>
        </is>
      </c>
      <c r="K121" s="293" t="inlineStr">
        <is>
          <t>Pendiente</t>
        </is>
      </c>
      <c r="L121" s="293" t="inlineStr">
        <is>
          <t>Integrante de la Comisión de Defensa Nacional</t>
        </is>
      </c>
      <c r="M121" s="293" t="n"/>
      <c r="N121" s="363">
        <f>IFERROR(VALUE(B121),9999)</f>
        <v/>
      </c>
      <c r="O121" s="363">
        <f>IF(AND(G121&lt;&gt;"",K121&lt;&gt;"NO",OR(PARAMETROS!$B$2="TODAS",F121=PARAMETROS!$B$2),OR(PARAMETROS!$B$3="SI y Pendiente",K121="SI")),"SI","NO")</f>
        <v/>
      </c>
      <c r="P121" s="363">
        <f>IF(O121="SI",COUNTIFS($O:$O,"SI",$N:$N,"&lt;"&amp;N121)+COUNTIFS($O:$O,"SI",$N:$N,N121,$A:$A,"&lt;="&amp;A121),"")</f>
        <v/>
      </c>
      <c r="Q121" s="363">
        <f>IF(O121="SI",IFERROR(INDEX('MAPA ASIENTOS'!$D:$D,MATCH(P121,'MAPA ASIENTOS'!$A:$A,0)),"SIN ASIGNAR"),"")</f>
        <v/>
      </c>
    </row>
    <row r="122" ht="17.10000038146973" customHeight="1" s="260">
      <c r="A122" s="313">
        <f>ROW()-1</f>
        <v/>
      </c>
      <c r="B122" s="292" t="n">
        <v>61</v>
      </c>
      <c r="C122" s="292" t="inlineStr">
        <is>
          <t>Precedencia nacional / agrupación por cargo</t>
        </is>
      </c>
      <c r="D122" s="313" t="inlineStr">
        <is>
          <t>OPA</t>
        </is>
      </c>
      <c r="E122" s="292" t="inlineStr">
        <is>
          <t>Subsecretario</t>
        </is>
      </c>
      <c r="F122" s="292" t="inlineStr">
        <is>
          <t>VIP</t>
        </is>
      </c>
      <c r="G122" s="292" t="inlineStr">
        <is>
          <t>De la Maza Riquelme, Cristián</t>
        </is>
      </c>
      <c r="H122" s="292" t="inlineStr">
        <is>
          <t>Cristián</t>
        </is>
      </c>
      <c r="I122" s="292" t="inlineStr">
        <is>
          <t>De la Maza</t>
        </is>
      </c>
      <c r="J122" s="292" t="inlineStr">
        <is>
          <t>Riquelme</t>
        </is>
      </c>
      <c r="K122" s="292" t="inlineStr">
        <is>
          <t>NO</t>
        </is>
      </c>
      <c r="L122" s="292" t="inlineStr">
        <is>
          <t>Ex Subsecretario de Defensa</t>
        </is>
      </c>
      <c r="M122" s="292" t="n"/>
      <c r="N122" s="363">
        <f>IFERROR(VALUE(B122),9999)</f>
        <v/>
      </c>
      <c r="O122" s="363">
        <f>IF(AND(G122&lt;&gt;"",K122&lt;&gt;"NO",OR(PARAMETROS!$B$2="TODAS",F122=PARAMETROS!$B$2),OR(PARAMETROS!$B$3="SI y Pendiente",K122="SI")),"SI","NO")</f>
        <v/>
      </c>
      <c r="P122" s="363">
        <f>IF(O122="SI",COUNTIFS($O:$O,"SI",$N:$N,"&lt;"&amp;N122)+COUNTIFS($O:$O,"SI",$N:$N,N122,$A:$A,"&lt;="&amp;A122),"")</f>
        <v/>
      </c>
      <c r="Q122" s="363">
        <f>IF(O122="SI",IFERROR(INDEX('MAPA ASIENTOS'!$D:$D,MATCH(P122,'MAPA ASIENTOS'!$A:$A,0)),"SIN ASIGNAR"),"")</f>
        <v/>
      </c>
    </row>
    <row r="123" ht="17.10000038146973" customHeight="1" s="260">
      <c r="A123" s="315">
        <f>ROW()-1</f>
        <v/>
      </c>
      <c r="B123" s="293" t="n">
        <v>61</v>
      </c>
      <c r="C123" s="293" t="inlineStr">
        <is>
          <t>Precedencia nacional / agrupación por cargo</t>
        </is>
      </c>
      <c r="D123" s="315" t="inlineStr">
        <is>
          <t>OPA</t>
        </is>
      </c>
      <c r="E123" s="293" t="inlineStr">
        <is>
          <t>Subsecretario</t>
        </is>
      </c>
      <c r="F123" s="293" t="inlineStr">
        <is>
          <t>VIP</t>
        </is>
      </c>
      <c r="G123" s="293" t="inlineStr">
        <is>
          <t>Carvajal Madariaga, Bárbara</t>
        </is>
      </c>
      <c r="H123" s="293" t="inlineStr">
        <is>
          <t>Bárbara</t>
        </is>
      </c>
      <c r="I123" s="293" t="inlineStr">
        <is>
          <t>Carvajal</t>
        </is>
      </c>
      <c r="J123" s="293" t="inlineStr">
        <is>
          <t>Madariaga</t>
        </is>
      </c>
      <c r="K123" s="293" t="inlineStr">
        <is>
          <t>Pendiente</t>
        </is>
      </c>
      <c r="L123" s="293" t="inlineStr">
        <is>
          <t>Jefa de Gabinete Subsecretario para las FF.AA.</t>
        </is>
      </c>
      <c r="M123" s="293" t="n"/>
      <c r="N123" s="363">
        <f>IFERROR(VALUE(B123),9999)</f>
        <v/>
      </c>
      <c r="O123" s="363">
        <f>IF(AND(G123&lt;&gt;"",K123&lt;&gt;"NO",OR(PARAMETROS!$B$2="TODAS",F123=PARAMETROS!$B$2),OR(PARAMETROS!$B$3="SI y Pendiente",K123="SI")),"SI","NO")</f>
        <v/>
      </c>
      <c r="P123" s="363">
        <f>IF(O123="SI",COUNTIFS($O:$O,"SI",$N:$N,"&lt;"&amp;N123)+COUNTIFS($O:$O,"SI",$N:$N,N123,$A:$A,"&lt;="&amp;A123),"")</f>
        <v/>
      </c>
      <c r="Q123" s="363">
        <f>IF(O123="SI",IFERROR(INDEX('MAPA ASIENTOS'!$D:$D,MATCH(P123,'MAPA ASIENTOS'!$A:$A,0)),"SIN ASIGNAR"),"")</f>
        <v/>
      </c>
    </row>
    <row r="124" ht="17.10000038146973" customHeight="1" s="260">
      <c r="A124" s="313">
        <f>ROW()-1</f>
        <v/>
      </c>
      <c r="B124" s="292" t="n">
        <v>61</v>
      </c>
      <c r="C124" s="292" t="inlineStr">
        <is>
          <t>Precedencia nacional / agrupación por cargo</t>
        </is>
      </c>
      <c r="D124" s="313" t="inlineStr">
        <is>
          <t>OPA</t>
        </is>
      </c>
      <c r="E124" s="292" t="inlineStr">
        <is>
          <t>Subsecretario</t>
        </is>
      </c>
      <c r="F124" s="292" t="inlineStr">
        <is>
          <t>VIP</t>
        </is>
      </c>
      <c r="G124" s="292" t="inlineStr">
        <is>
          <t>Lira, Pablo</t>
        </is>
      </c>
      <c r="H124" s="292" t="inlineStr">
        <is>
          <t>Pablo</t>
        </is>
      </c>
      <c r="I124" s="292" t="inlineStr">
        <is>
          <t>Lira</t>
        </is>
      </c>
      <c r="J124" s="292" t="n"/>
      <c r="K124" s="292" t="inlineStr">
        <is>
          <t>Pendiente</t>
        </is>
      </c>
      <c r="L124" s="292" t="inlineStr">
        <is>
          <t>Jefe Gabinete Subsecretario de Defensa</t>
        </is>
      </c>
      <c r="M124" s="292" t="n"/>
      <c r="N124" s="363">
        <f>IFERROR(VALUE(B124),9999)</f>
        <v/>
      </c>
      <c r="O124" s="363">
        <f>IF(AND(G124&lt;&gt;"",K124&lt;&gt;"NO",OR(PARAMETROS!$B$2="TODAS",F124=PARAMETROS!$B$2),OR(PARAMETROS!$B$3="SI y Pendiente",K124="SI")),"SI","NO")</f>
        <v/>
      </c>
      <c r="P124" s="363">
        <f>IF(O124="SI",COUNTIFS($O:$O,"SI",$N:$N,"&lt;"&amp;N124)+COUNTIFS($O:$O,"SI",$N:$N,N124,$A:$A,"&lt;="&amp;A124),"")</f>
        <v/>
      </c>
      <c r="Q124" s="363">
        <f>IF(O124="SI",IFERROR(INDEX('MAPA ASIENTOS'!$D:$D,MATCH(P124,'MAPA ASIENTOS'!$A:$A,0)),"SIN ASIGNAR"),"")</f>
        <v/>
      </c>
    </row>
    <row r="125" ht="17.10000038146973" customHeight="1" s="260">
      <c r="A125" s="315">
        <f>ROW()-1</f>
        <v/>
      </c>
      <c r="B125" s="293" t="n">
        <v>61</v>
      </c>
      <c r="C125" s="293" t="inlineStr">
        <is>
          <t>Coincidencia exacta PDF: Subsecretario de Ciencia, Tecnología, Conocimiento e Innovación</t>
        </is>
      </c>
      <c r="D125" s="315" t="inlineStr">
        <is>
          <t>OPA</t>
        </is>
      </c>
      <c r="E125" s="293" t="inlineStr">
        <is>
          <t>Subsecretario</t>
        </is>
      </c>
      <c r="F125" s="293" t="inlineStr">
        <is>
          <t>VIP</t>
        </is>
      </c>
      <c r="G125" s="293" t="inlineStr">
        <is>
          <t>Araos Bralic, Rafael</t>
        </is>
      </c>
      <c r="H125" s="293" t="inlineStr">
        <is>
          <t>Rafael</t>
        </is>
      </c>
      <c r="I125" s="293" t="inlineStr">
        <is>
          <t>Araos</t>
        </is>
      </c>
      <c r="J125" s="293" t="inlineStr">
        <is>
          <t>Bralic</t>
        </is>
      </c>
      <c r="K125" s="293" t="inlineStr">
        <is>
          <t>Pendiente</t>
        </is>
      </c>
      <c r="L125" s="293" t="inlineStr">
        <is>
          <t>Subsecretaria de Ciencia, Tecnología, Conocimiento e Innovación</t>
        </is>
      </c>
      <c r="M125" s="293" t="n"/>
      <c r="N125" s="363">
        <f>IFERROR(VALUE(B125),9999)</f>
        <v/>
      </c>
      <c r="O125" s="363">
        <f>IF(AND(G125&lt;&gt;"",K125&lt;&gt;"NO",OR(PARAMETROS!$B$2="TODAS",F125=PARAMETROS!$B$2),OR(PARAMETROS!$B$3="SI y Pendiente",K125="SI")),"SI","NO")</f>
        <v/>
      </c>
      <c r="P125" s="363">
        <f>IF(O125="SI",COUNTIFS($O:$O,"SI",$N:$N,"&lt;"&amp;N125)+COUNTIFS($O:$O,"SI",$N:$N,N125,$A:$A,"&lt;="&amp;A125),"")</f>
        <v/>
      </c>
      <c r="Q125" s="363">
        <f>IF(O125="SI",IFERROR(INDEX('MAPA ASIENTOS'!$D:$D,MATCH(P125,'MAPA ASIENTOS'!$A:$A,0)),"SIN ASIGNAR"),"")</f>
        <v/>
      </c>
    </row>
    <row r="126" ht="17.10000038146973" customHeight="1" s="260">
      <c r="A126" s="313">
        <f>ROW()-1</f>
        <v/>
      </c>
      <c r="B126" s="292" t="n">
        <v>61</v>
      </c>
      <c r="C126" s="292" t="inlineStr">
        <is>
          <t>Coincidencia exacta PDF: Subsecretario de Defensa</t>
        </is>
      </c>
      <c r="D126" s="313" t="inlineStr">
        <is>
          <t>OPA</t>
        </is>
      </c>
      <c r="E126" s="292" t="inlineStr">
        <is>
          <t>Subsecretario</t>
        </is>
      </c>
      <c r="F126" s="292" t="inlineStr">
        <is>
          <t>VIP</t>
        </is>
      </c>
      <c r="G126" s="292" t="inlineStr">
        <is>
          <t>Álvarez Aguirre, Rodrigo</t>
        </is>
      </c>
      <c r="H126" s="292" t="inlineStr">
        <is>
          <t>Rodrigo</t>
        </is>
      </c>
      <c r="I126" s="292" t="inlineStr">
        <is>
          <t>Álvarez</t>
        </is>
      </c>
      <c r="J126" s="292" t="inlineStr">
        <is>
          <t>Aguirre</t>
        </is>
      </c>
      <c r="K126" s="292" t="inlineStr">
        <is>
          <t>SI</t>
        </is>
      </c>
      <c r="L126" s="292" t="inlineStr">
        <is>
          <t>Subsecretario de Defensa</t>
        </is>
      </c>
      <c r="M126" s="292" t="n"/>
      <c r="N126" s="363">
        <f>IFERROR(VALUE(B126),9999)</f>
        <v/>
      </c>
      <c r="O126" s="363">
        <f>IF(AND(G126&lt;&gt;"",K126&lt;&gt;"NO",OR(PARAMETROS!$B$2="TODAS",F126=PARAMETROS!$B$2),OR(PARAMETROS!$B$3="SI y Pendiente",K126="SI")),"SI","NO")</f>
        <v/>
      </c>
      <c r="P126" s="363">
        <f>IF(O126="SI",COUNTIFS($O:$O,"SI",$N:$N,"&lt;"&amp;N126)+COUNTIFS($O:$O,"SI",$N:$N,N126,$A:$A,"&lt;="&amp;A126),"")</f>
        <v/>
      </c>
      <c r="Q126" s="363">
        <f>IF(O126="SI",IFERROR(INDEX('MAPA ASIENTOS'!$D:$D,MATCH(P126,'MAPA ASIENTOS'!$A:$A,0)),"SIN ASIGNAR"),"")</f>
        <v/>
      </c>
    </row>
    <row r="127" ht="17.10000038146973" customHeight="1" s="260">
      <c r="A127" s="315">
        <f>ROW()-1</f>
        <v/>
      </c>
      <c r="B127" s="293" t="n">
        <v>61</v>
      </c>
      <c r="C127" s="293" t="inlineStr">
        <is>
          <t>Coincidencia por cargo PDF: Subsecretario de Economía y Empresas de Menor Tamaño</t>
        </is>
      </c>
      <c r="D127" s="315" t="inlineStr">
        <is>
          <t>OPA</t>
        </is>
      </c>
      <c r="E127" s="293" t="inlineStr">
        <is>
          <t>Subsecretario</t>
        </is>
      </c>
      <c r="F127" s="293" t="inlineStr">
        <is>
          <t>VIP</t>
        </is>
      </c>
      <c r="G127" s="293" t="inlineStr">
        <is>
          <t>Franz Koehler, Karl</t>
        </is>
      </c>
      <c r="H127" s="293" t="inlineStr">
        <is>
          <t>Karl</t>
        </is>
      </c>
      <c r="I127" s="293" t="inlineStr">
        <is>
          <t>Franz</t>
        </is>
      </c>
      <c r="J127" s="293" t="inlineStr">
        <is>
          <t>Koehler</t>
        </is>
      </c>
      <c r="K127" s="293" t="inlineStr">
        <is>
          <t>Pendiente</t>
        </is>
      </c>
      <c r="L127" s="293" t="inlineStr">
        <is>
          <t>Subsecretario de Economía y Empresas de Menor Tamaño</t>
        </is>
      </c>
      <c r="M127" s="293" t="n"/>
      <c r="N127" s="363">
        <f>IFERROR(VALUE(B127),9999)</f>
        <v/>
      </c>
      <c r="O127" s="363">
        <f>IF(AND(G127&lt;&gt;"",K127&lt;&gt;"NO",OR(PARAMETROS!$B$2="TODAS",F127=PARAMETROS!$B$2),OR(PARAMETROS!$B$3="SI y Pendiente",K127="SI")),"SI","NO")</f>
        <v/>
      </c>
      <c r="P127" s="363">
        <f>IF(O127="SI",COUNTIFS($O:$O,"SI",$N:$N,"&lt;"&amp;N127)+COUNTIFS($O:$O,"SI",$N:$N,N127,$A:$A,"&lt;="&amp;A127),"")</f>
        <v/>
      </c>
      <c r="Q127" s="363">
        <f>IF(O127="SI",IFERROR(INDEX('MAPA ASIENTOS'!$D:$D,MATCH(P127,'MAPA ASIENTOS'!$A:$A,0)),"SIN ASIGNAR"),"")</f>
        <v/>
      </c>
    </row>
    <row r="128" ht="17.10000038146973" customHeight="1" s="260">
      <c r="A128" s="313">
        <f>ROW()-1</f>
        <v/>
      </c>
      <c r="B128" s="292" t="n">
        <v>61</v>
      </c>
      <c r="C128" s="292" t="inlineStr">
        <is>
          <t>Coincidencia exacta PDF: Subsecretario de Hacienda</t>
        </is>
      </c>
      <c r="D128" s="313" t="inlineStr">
        <is>
          <t>OPA</t>
        </is>
      </c>
      <c r="E128" s="292" t="inlineStr">
        <is>
          <t>Subsecretario</t>
        </is>
      </c>
      <c r="F128" s="292" t="inlineStr">
        <is>
          <t>VIP</t>
        </is>
      </c>
      <c r="G128" s="292" t="inlineStr">
        <is>
          <t>Rodríguez Oyarzún, Juan Pablo</t>
        </is>
      </c>
      <c r="H128" s="292" t="inlineStr">
        <is>
          <t>Juan Pablo</t>
        </is>
      </c>
      <c r="I128" s="292" t="inlineStr">
        <is>
          <t>Rodríguez</t>
        </is>
      </c>
      <c r="J128" s="292" t="inlineStr">
        <is>
          <t>Oyarzún</t>
        </is>
      </c>
      <c r="K128" s="292" t="inlineStr">
        <is>
          <t>Pendiente</t>
        </is>
      </c>
      <c r="L128" s="292" t="inlineStr">
        <is>
          <t>Subsecretario de Hacienda</t>
        </is>
      </c>
      <c r="M128" s="292" t="n"/>
      <c r="N128" s="363">
        <f>IFERROR(VALUE(B128),9999)</f>
        <v/>
      </c>
      <c r="O128" s="363">
        <f>IF(AND(G128&lt;&gt;"",K128&lt;&gt;"NO",OR(PARAMETROS!$B$2="TODAS",F128=PARAMETROS!$B$2),OR(PARAMETROS!$B$3="SI y Pendiente",K128="SI")),"SI","NO")</f>
        <v/>
      </c>
      <c r="P128" s="363">
        <f>IF(O128="SI",COUNTIFS($O:$O,"SI",$N:$N,"&lt;"&amp;N128)+COUNTIFS($O:$O,"SI",$N:$N,N128,$A:$A,"&lt;="&amp;A128),"")</f>
        <v/>
      </c>
      <c r="Q128" s="363">
        <f>IF(O128="SI",IFERROR(INDEX('MAPA ASIENTOS'!$D:$D,MATCH(P128,'MAPA ASIENTOS'!$A:$A,0)),"SIN ASIGNAR"),"")</f>
        <v/>
      </c>
    </row>
    <row r="129" ht="17.10000038146973" customHeight="1" s="260">
      <c r="A129" s="315">
        <f>ROW()-1</f>
        <v/>
      </c>
      <c r="B129" s="293" t="n">
        <v>61</v>
      </c>
      <c r="C129" s="293" t="inlineStr">
        <is>
          <t>Coincidencia exacta PDF: Subsecretario de las Fuerzas Armadas</t>
        </is>
      </c>
      <c r="D129" s="315" t="inlineStr">
        <is>
          <t>OPA</t>
        </is>
      </c>
      <c r="E129" s="293" t="inlineStr">
        <is>
          <t>Subsecretario</t>
        </is>
      </c>
      <c r="F129" s="293" t="inlineStr">
        <is>
          <t>VIP</t>
        </is>
      </c>
      <c r="G129" s="293" t="inlineStr">
        <is>
          <t>Bolívar Romero, Christian</t>
        </is>
      </c>
      <c r="H129" s="293" t="inlineStr">
        <is>
          <t>Christian</t>
        </is>
      </c>
      <c r="I129" s="316" t="inlineStr">
        <is>
          <t>Bolívar</t>
        </is>
      </c>
      <c r="J129" s="293" t="inlineStr">
        <is>
          <t>Romero</t>
        </is>
      </c>
      <c r="K129" s="293" t="inlineStr">
        <is>
          <t>SI</t>
        </is>
      </c>
      <c r="L129" s="293" t="inlineStr">
        <is>
          <t>Subsecretario de las Fuerzas Armadas</t>
        </is>
      </c>
      <c r="M129" s="293" t="n"/>
      <c r="N129" s="363">
        <f>IFERROR(VALUE(B129),9999)</f>
        <v/>
      </c>
      <c r="O129" s="363">
        <f>IF(AND(G129&lt;&gt;"",K129&lt;&gt;"NO",OR(PARAMETROS!$B$2="TODAS",F129=PARAMETROS!$B$2),OR(PARAMETROS!$B$3="SI y Pendiente",K129="SI")),"SI","NO")</f>
        <v/>
      </c>
      <c r="P129" s="363">
        <f>IF(O129="SI",COUNTIFS($O:$O,"SI",$N:$N,"&lt;"&amp;N129)+COUNTIFS($O:$O,"SI",$N:$N,N129,$A:$A,"&lt;="&amp;A129),"")</f>
        <v/>
      </c>
      <c r="Q129" s="363">
        <f>IF(O129="SI",IFERROR(INDEX('MAPA ASIENTOS'!$D:$D,MATCH(P129,'MAPA ASIENTOS'!$A:$A,0)),"SIN ASIGNAR"),"")</f>
        <v/>
      </c>
    </row>
    <row r="130" ht="17.10000038146973" customHeight="1" s="260">
      <c r="A130" s="313">
        <f>ROW()-1</f>
        <v/>
      </c>
      <c r="B130" s="292" t="n">
        <v>61</v>
      </c>
      <c r="C130" s="292" t="inlineStr">
        <is>
          <t>Coincidencia exacta PDF: Subsecretario de Pesca y Acuicultura</t>
        </is>
      </c>
      <c r="D130" s="313" t="inlineStr">
        <is>
          <t>OPA</t>
        </is>
      </c>
      <c r="E130" s="292" t="inlineStr">
        <is>
          <t>Subsecretario</t>
        </is>
      </c>
      <c r="F130" s="292" t="inlineStr">
        <is>
          <t>VIP</t>
        </is>
      </c>
      <c r="G130" s="292" t="inlineStr">
        <is>
          <t>Urrutia Silva, Osvaldo</t>
        </is>
      </c>
      <c r="H130" s="292" t="inlineStr">
        <is>
          <t>Osvaldo</t>
        </is>
      </c>
      <c r="I130" s="292" t="inlineStr">
        <is>
          <t>Urrutia</t>
        </is>
      </c>
      <c r="J130" s="292" t="inlineStr">
        <is>
          <t>Silva</t>
        </is>
      </c>
      <c r="K130" s="292" t="inlineStr">
        <is>
          <t>NO</t>
        </is>
      </c>
      <c r="L130" s="292" t="inlineStr">
        <is>
          <t>Subsecretario de Pesca y Acuicultura</t>
        </is>
      </c>
      <c r="M130" s="292" t="n"/>
      <c r="N130" s="363">
        <f>IFERROR(VALUE(B130),9999)</f>
        <v/>
      </c>
      <c r="O130" s="363">
        <f>IF(AND(G130&lt;&gt;"",K130&lt;&gt;"NO",OR(PARAMETROS!$B$2="TODAS",F130=PARAMETROS!$B$2),OR(PARAMETROS!$B$3="SI y Pendiente",K130="SI")),"SI","NO")</f>
        <v/>
      </c>
      <c r="P130" s="363">
        <f>IF(O130="SI",COUNTIFS($O:$O,"SI",$N:$N,"&lt;"&amp;N130)+COUNTIFS($O:$O,"SI",$N:$N,N130,$A:$A,"&lt;="&amp;A130),"")</f>
        <v/>
      </c>
      <c r="Q130" s="363">
        <f>IF(O130="SI",IFERROR(INDEX('MAPA ASIENTOS'!$D:$D,MATCH(P130,'MAPA ASIENTOS'!$A:$A,0)),"SIN ASIGNAR"),"")</f>
        <v/>
      </c>
    </row>
    <row r="131" ht="17.10000038146973" customHeight="1" s="260">
      <c r="A131" s="315">
        <f>ROW()-1</f>
        <v/>
      </c>
      <c r="B131" s="293" t="n">
        <v>61</v>
      </c>
      <c r="C131" s="293" t="inlineStr">
        <is>
          <t>Coincidencia exacta PDF: Subsecretario de Relaciones Exteriores</t>
        </is>
      </c>
      <c r="D131" s="315" t="inlineStr">
        <is>
          <t>OPA</t>
        </is>
      </c>
      <c r="E131" s="293" t="inlineStr">
        <is>
          <t>Subsecretario</t>
        </is>
      </c>
      <c r="F131" s="293" t="inlineStr">
        <is>
          <t>VIP</t>
        </is>
      </c>
      <c r="G131" s="293" t="inlineStr">
        <is>
          <t>Torres Espinosa, Patricio</t>
        </is>
      </c>
      <c r="H131" s="293" t="inlineStr">
        <is>
          <t>Patricio</t>
        </is>
      </c>
      <c r="I131" s="293" t="inlineStr">
        <is>
          <t>Torres</t>
        </is>
      </c>
      <c r="J131" s="293" t="inlineStr">
        <is>
          <t>Espinosa</t>
        </is>
      </c>
      <c r="K131" s="293" t="inlineStr">
        <is>
          <t>Pendiente</t>
        </is>
      </c>
      <c r="L131" s="293" t="inlineStr">
        <is>
          <t>Subsecretario de Relaciones Exteriores</t>
        </is>
      </c>
      <c r="M131" s="293" t="n"/>
      <c r="N131" s="363">
        <f>IFERROR(VALUE(B131),9999)</f>
        <v/>
      </c>
      <c r="O131" s="363">
        <f>IF(AND(G131&lt;&gt;"",K131&lt;&gt;"NO",OR(PARAMETROS!$B$2="TODAS",F131=PARAMETROS!$B$2),OR(PARAMETROS!$B$3="SI y Pendiente",K131="SI")),"SI","NO")</f>
        <v/>
      </c>
      <c r="P131" s="363">
        <f>IF(O131="SI",COUNTIFS($O:$O,"SI",$N:$N,"&lt;"&amp;N131)+COUNTIFS($O:$O,"SI",$N:$N,N131,$A:$A,"&lt;="&amp;A131),"")</f>
        <v/>
      </c>
      <c r="Q131" s="363">
        <f>IF(O131="SI",IFERROR(INDEX('MAPA ASIENTOS'!$D:$D,MATCH(P131,'MAPA ASIENTOS'!$A:$A,0)),"SIN ASIGNAR"),"")</f>
        <v/>
      </c>
    </row>
    <row r="132" ht="17.10000038146973" customHeight="1" s="260">
      <c r="A132" s="313">
        <f>ROW()-1</f>
        <v/>
      </c>
      <c r="B132" s="292" t="n">
        <v>104</v>
      </c>
      <c r="C132" s="292" t="inlineStr">
        <is>
          <t>Categoría PDF usada como referencia: Gobernador Regional</t>
        </is>
      </c>
      <c r="D132" s="313" t="inlineStr">
        <is>
          <t>OPA</t>
        </is>
      </c>
      <c r="E132" s="292" t="inlineStr">
        <is>
          <t>Gobernador</t>
        </is>
      </c>
      <c r="F132" s="292" t="inlineStr">
        <is>
          <t>VIP</t>
        </is>
      </c>
      <c r="G132" s="292" t="inlineStr">
        <is>
          <t>Giacaman García, Sergio</t>
        </is>
      </c>
      <c r="H132" s="292" t="inlineStr">
        <is>
          <t>Sergio</t>
        </is>
      </c>
      <c r="I132" s="292" t="inlineStr">
        <is>
          <t>Giacaman</t>
        </is>
      </c>
      <c r="J132" s="292" t="inlineStr">
        <is>
          <t>García</t>
        </is>
      </c>
      <c r="K132" s="292" t="inlineStr">
        <is>
          <t>Pendiente</t>
        </is>
      </c>
      <c r="L132" s="292" t="inlineStr">
        <is>
          <t>Gobernador Región Bio Bio</t>
        </is>
      </c>
      <c r="M132" s="292" t="n"/>
      <c r="N132" s="363">
        <f>IFERROR(VALUE(B132),9999)</f>
        <v/>
      </c>
      <c r="O132" s="363">
        <f>IF(AND(G132&lt;&gt;"",K132&lt;&gt;"NO",OR(PARAMETROS!$B$2="TODAS",F132=PARAMETROS!$B$2),OR(PARAMETROS!$B$3="SI y Pendiente",K132="SI")),"SI","NO")</f>
        <v/>
      </c>
      <c r="P132" s="363">
        <f>IF(O132="SI",COUNTIFS($O:$O,"SI",$N:$N,"&lt;"&amp;N132)+COUNTIFS($O:$O,"SI",$N:$N,N132,$A:$A,"&lt;="&amp;A132),"")</f>
        <v/>
      </c>
      <c r="Q132" s="363">
        <f>IF(O132="SI",IFERROR(INDEX('MAPA ASIENTOS'!$D:$D,MATCH(P132,'MAPA ASIENTOS'!$A:$A,0)),"SIN ASIGNAR"),"")</f>
        <v/>
      </c>
    </row>
    <row r="133" ht="17.10000038146973" customHeight="1" s="260">
      <c r="A133" s="315">
        <f>ROW()-1</f>
        <v/>
      </c>
      <c r="B133" s="293" t="n">
        <v>104</v>
      </c>
      <c r="C133" s="293" t="inlineStr">
        <is>
          <t>Categoría PDF usada como referencia: Gobernador Regional</t>
        </is>
      </c>
      <c r="D133" s="315" t="inlineStr">
        <is>
          <t>OPA</t>
        </is>
      </c>
      <c r="E133" s="293" t="inlineStr">
        <is>
          <t>Gobernador</t>
        </is>
      </c>
      <c r="F133" s="293" t="inlineStr">
        <is>
          <t>VIP</t>
        </is>
      </c>
      <c r="G133" s="293" t="inlineStr">
        <is>
          <t>Flies Añon, Jorge</t>
        </is>
      </c>
      <c r="H133" s="293" t="inlineStr">
        <is>
          <t>Jorge</t>
        </is>
      </c>
      <c r="I133" s="293" t="inlineStr">
        <is>
          <t>Flies</t>
        </is>
      </c>
      <c r="J133" s="293" t="inlineStr">
        <is>
          <t>Añon</t>
        </is>
      </c>
      <c r="K133" s="293" t="inlineStr">
        <is>
          <t>Pendiente</t>
        </is>
      </c>
      <c r="L133" s="293" t="inlineStr">
        <is>
          <t>Gobernador Región de Magallanes</t>
        </is>
      </c>
      <c r="M133" s="293" t="n"/>
      <c r="N133" s="363">
        <f>IFERROR(VALUE(B133),9999)</f>
        <v/>
      </c>
      <c r="O133" s="363">
        <f>IF(AND(G133&lt;&gt;"",K133&lt;&gt;"NO",OR(PARAMETROS!$B$2="TODAS",F133=PARAMETROS!$B$2),OR(PARAMETROS!$B$3="SI y Pendiente",K133="SI")),"SI","NO")</f>
        <v/>
      </c>
      <c r="P133" s="363">
        <f>IF(O133="SI",COUNTIFS($O:$O,"SI",$N:$N,"&lt;"&amp;N133)+COUNTIFS($O:$O,"SI",$N:$N,N133,$A:$A,"&lt;="&amp;A133),"")</f>
        <v/>
      </c>
      <c r="Q133" s="363">
        <f>IF(O133="SI",IFERROR(INDEX('MAPA ASIENTOS'!$D:$D,MATCH(P133,'MAPA ASIENTOS'!$A:$A,0)),"SIN ASIGNAR"),"")</f>
        <v/>
      </c>
    </row>
    <row r="134" ht="17.10000038146973" customFormat="1" customHeight="1" s="17">
      <c r="A134" s="313">
        <f>ROW()-1</f>
        <v/>
      </c>
      <c r="B134" s="292" t="n">
        <v>105</v>
      </c>
      <c r="C134" s="292" t="inlineStr">
        <is>
          <t>Categoría PDF usada como referencia: Delegado Presidencial Regional</t>
        </is>
      </c>
      <c r="D134" s="313" t="inlineStr">
        <is>
          <t>OPA</t>
        </is>
      </c>
      <c r="E134" s="292" t="inlineStr">
        <is>
          <t>Delegado Presidencial</t>
        </is>
      </c>
      <c r="F134" s="292" t="inlineStr">
        <is>
          <t>VIP</t>
        </is>
      </c>
      <c r="G134" s="292" t="inlineStr">
        <is>
          <t>Anativia Zamora, Julio</t>
        </is>
      </c>
      <c r="H134" s="292" t="inlineStr">
        <is>
          <t>Julio</t>
        </is>
      </c>
      <c r="I134" s="292" t="inlineStr">
        <is>
          <t>Anativia</t>
        </is>
      </c>
      <c r="J134" s="292" t="inlineStr">
        <is>
          <t>Zamora</t>
        </is>
      </c>
      <c r="K134" s="292" t="inlineStr">
        <is>
          <t>SI</t>
        </is>
      </c>
      <c r="L134" s="292" t="inlineStr">
        <is>
          <t>Delegado Presidencial Región de Bio Bio</t>
        </is>
      </c>
      <c r="M134" s="292" t="n"/>
      <c r="N134" s="363">
        <f>IFERROR(VALUE(B134),9999)</f>
        <v/>
      </c>
      <c r="O134" s="363">
        <f>IF(AND(G134&lt;&gt;"",K134&lt;&gt;"NO",OR(PARAMETROS!$B$2="TODAS",F134=PARAMETROS!$B$2),OR(PARAMETROS!$B$3="SI y Pendiente",K134="SI")),"SI","NO")</f>
        <v/>
      </c>
      <c r="P134" s="363">
        <f>IF(O134="SI",COUNTIFS($O:$O,"SI",$N:$N,"&lt;"&amp;N134)+COUNTIFS($O:$O,"SI",$N:$N,N134,$A:$A,"&lt;="&amp;A134),"")</f>
        <v/>
      </c>
      <c r="Q134" s="363">
        <f>IF(O134="SI",IFERROR(INDEX('MAPA ASIENTOS'!$D:$D,MATCH(P134,'MAPA ASIENTOS'!$A:$A,0)),"SIN ASIGNAR"),"")</f>
        <v/>
      </c>
    </row>
    <row r="135" ht="17.10000038146973" customHeight="1" s="260">
      <c r="A135" s="315">
        <f>ROW()-1</f>
        <v/>
      </c>
      <c r="B135" s="293" t="n">
        <v>117</v>
      </c>
      <c r="C135" s="293" t="inlineStr">
        <is>
          <t>Coincidencia PDF: Rector PUC</t>
        </is>
      </c>
      <c r="D135" s="315" t="inlineStr">
        <is>
          <t>OPA</t>
        </is>
      </c>
      <c r="E135" s="293" t="inlineStr">
        <is>
          <t>Rector</t>
        </is>
      </c>
      <c r="F135" s="293" t="inlineStr">
        <is>
          <t>VIP</t>
        </is>
      </c>
      <c r="G135" s="293" t="inlineStr">
        <is>
          <t>De la Llera Martin, Juan Carlos</t>
        </is>
      </c>
      <c r="H135" s="293" t="inlineStr">
        <is>
          <t>Juan Carlos</t>
        </is>
      </c>
      <c r="I135" s="293" t="inlineStr">
        <is>
          <t>De la Llera</t>
        </is>
      </c>
      <c r="J135" s="293" t="inlineStr">
        <is>
          <t>Martin</t>
        </is>
      </c>
      <c r="K135" s="293" t="inlineStr">
        <is>
          <t>Pendiente</t>
        </is>
      </c>
      <c r="L135" s="293" t="inlineStr">
        <is>
          <t>Rector Puc</t>
        </is>
      </c>
      <c r="M135" s="293" t="n"/>
      <c r="N135" s="363">
        <f>IFERROR(VALUE(B135),9999)</f>
        <v/>
      </c>
      <c r="O135" s="363">
        <f>IF(AND(G135&lt;&gt;"",K135&lt;&gt;"NO",OR(PARAMETROS!$B$2="TODAS",F135=PARAMETROS!$B$2),OR(PARAMETROS!$B$3="SI y Pendiente",K135="SI")),"SI","NO")</f>
        <v/>
      </c>
      <c r="P135" s="363">
        <f>IF(O135="SI",COUNTIFS($O:$O,"SI",$N:$N,"&lt;"&amp;N135)+COUNTIFS($O:$O,"SI",$N:$N,N135,$A:$A,"&lt;="&amp;A135),"")</f>
        <v/>
      </c>
      <c r="Q135" s="363">
        <f>IF(O135="SI",IFERROR(INDEX('MAPA ASIENTOS'!$D:$D,MATCH(P135,'MAPA ASIENTOS'!$A:$A,0)),"SIN ASIGNAR"),"")</f>
        <v/>
      </c>
    </row>
    <row r="136" ht="17.10000038146973" customHeight="1" s="260">
      <c r="A136" s="313">
        <f>ROW()-1</f>
        <v/>
      </c>
      <c r="B136" s="292" t="n">
        <v>134</v>
      </c>
      <c r="C136" s="292" t="inlineStr">
        <is>
          <t>Coincidencia exacta PDF: Vicepresidente Ejecutivo CORFO</t>
        </is>
      </c>
      <c r="D136" s="313" t="inlineStr">
        <is>
          <t>OPA</t>
        </is>
      </c>
      <c r="E136" s="292" t="n"/>
      <c r="F136" s="292" t="inlineStr">
        <is>
          <t>VIP</t>
        </is>
      </c>
      <c r="G136" s="292" t="inlineStr">
        <is>
          <t>Mujica Castro, José Ignacio</t>
        </is>
      </c>
      <c r="H136" s="292" t="inlineStr">
        <is>
          <t>José Ignacio</t>
        </is>
      </c>
      <c r="I136" s="292" t="inlineStr">
        <is>
          <t>Mujica</t>
        </is>
      </c>
      <c r="J136" s="292" t="inlineStr">
        <is>
          <t>Castro</t>
        </is>
      </c>
      <c r="K136" s="292" t="inlineStr">
        <is>
          <t>Pendiente</t>
        </is>
      </c>
      <c r="L136" s="292" t="inlineStr">
        <is>
          <t>Vicepresidente Corfo</t>
        </is>
      </c>
      <c r="M136" s="292" t="n"/>
      <c r="N136" s="363">
        <f>IFERROR(VALUE(B136),9999)</f>
        <v/>
      </c>
      <c r="O136" s="363">
        <f>IF(AND(G136&lt;&gt;"",K136&lt;&gt;"NO",OR(PARAMETROS!$B$2="TODAS",F136=PARAMETROS!$B$2),OR(PARAMETROS!$B$3="SI y Pendiente",K136="SI")),"SI","NO")</f>
        <v/>
      </c>
      <c r="P136" s="363">
        <f>IF(O136="SI",COUNTIFS($O:$O,"SI",$N:$N,"&lt;"&amp;N136)+COUNTIFS($O:$O,"SI",$N:$N,N136,$A:$A,"&lt;="&amp;A136),"")</f>
        <v/>
      </c>
      <c r="Q136" s="363">
        <f>IF(O136="SI",IFERROR(INDEX('MAPA ASIENTOS'!$D:$D,MATCH(P136,'MAPA ASIENTOS'!$A:$A,0)),"SIN ASIGNAR"),"")</f>
        <v/>
      </c>
    </row>
    <row r="137" ht="17.10000038146973" customHeight="1" s="260">
      <c r="A137" s="315">
        <f>ROW()-1</f>
        <v/>
      </c>
      <c r="B137" s="293" t="n">
        <v>150</v>
      </c>
      <c r="C137" s="293" t="inlineStr">
        <is>
          <t>Categoría PDF: Rectores de Universidades</t>
        </is>
      </c>
      <c r="D137" s="315" t="inlineStr">
        <is>
          <t>OPA</t>
        </is>
      </c>
      <c r="E137" s="293" t="inlineStr">
        <is>
          <t>Sr.</t>
        </is>
      </c>
      <c r="F137" s="293" t="inlineStr">
        <is>
          <t>VIP</t>
        </is>
      </c>
      <c r="G137" s="293" t="inlineStr">
        <is>
          <t>Dettloff Beros, Carlos</t>
        </is>
      </c>
      <c r="H137" s="293" t="inlineStr">
        <is>
          <t>Carlos</t>
        </is>
      </c>
      <c r="I137" s="293" t="inlineStr">
        <is>
          <t>Dettloff</t>
        </is>
      </c>
      <c r="J137" s="293" t="inlineStr">
        <is>
          <t>Beros</t>
        </is>
      </c>
      <c r="K137" s="293" t="inlineStr">
        <is>
          <t>Pendiente</t>
        </is>
      </c>
      <c r="L137" s="293" t="inlineStr">
        <is>
          <t>Director de Fronteras y Límites</t>
        </is>
      </c>
      <c r="M137" s="293" t="n"/>
      <c r="N137" s="363">
        <f>IFERROR(VALUE(B137),9999)</f>
        <v/>
      </c>
      <c r="O137" s="363">
        <f>IF(AND(G137&lt;&gt;"",K137&lt;&gt;"NO",OR(PARAMETROS!$B$2="TODAS",F137=PARAMETROS!$B$2),OR(PARAMETROS!$B$3="SI y Pendiente",K137="SI")),"SI","NO")</f>
        <v/>
      </c>
      <c r="P137" s="363">
        <f>IF(O137="SI",COUNTIFS($O:$O,"SI",$N:$N,"&lt;"&amp;N137)+COUNTIFS($O:$O,"SI",$N:$N,N137,$A:$A,"&lt;="&amp;A137),"")</f>
        <v/>
      </c>
      <c r="Q137" s="363">
        <f>IF(O137="SI",IFERROR(INDEX('MAPA ASIENTOS'!$D:$D,MATCH(P137,'MAPA ASIENTOS'!$A:$A,0)),"SIN ASIGNAR"),"")</f>
        <v/>
      </c>
    </row>
    <row r="138" ht="17.10000038146973" customHeight="1" s="260">
      <c r="A138" s="313">
        <f>ROW()-1</f>
        <v/>
      </c>
      <c r="B138" s="292" t="n">
        <v>150</v>
      </c>
      <c r="C138" s="292" t="inlineStr">
        <is>
          <t>Categoría PDF: Rectores de Universidades</t>
        </is>
      </c>
      <c r="D138" s="313" t="inlineStr">
        <is>
          <t>OPA</t>
        </is>
      </c>
      <c r="E138" s="292" t="inlineStr">
        <is>
          <t>Sr.</t>
        </is>
      </c>
      <c r="F138" s="292" t="inlineStr">
        <is>
          <t>VIP</t>
        </is>
      </c>
      <c r="G138" s="292" t="inlineStr">
        <is>
          <t>López Lara, Andrés</t>
        </is>
      </c>
      <c r="H138" s="292" t="inlineStr">
        <is>
          <t>Andrés</t>
        </is>
      </c>
      <c r="I138" s="292" t="inlineStr">
        <is>
          <t>López</t>
        </is>
      </c>
      <c r="J138" s="292" t="inlineStr">
        <is>
          <t>Lara</t>
        </is>
      </c>
      <c r="K138" s="292" t="inlineStr">
        <is>
          <t>Pendiente</t>
        </is>
      </c>
      <c r="L138" s="292" t="inlineStr">
        <is>
          <t>Director Instituto Antártico Chileno</t>
        </is>
      </c>
      <c r="M138" s="292" t="n"/>
      <c r="N138" s="363">
        <f>IFERROR(VALUE(B138),9999)</f>
        <v/>
      </c>
      <c r="O138" s="363">
        <f>IF(AND(G138&lt;&gt;"",K138&lt;&gt;"NO",OR(PARAMETROS!$B$2="TODAS",F138=PARAMETROS!$B$2),OR(PARAMETROS!$B$3="SI y Pendiente",K138="SI")),"SI","NO")</f>
        <v/>
      </c>
      <c r="P138" s="363">
        <f>IF(O138="SI",COUNTIFS($O:$O,"SI",$N:$N,"&lt;"&amp;N138)+COUNTIFS($O:$O,"SI",$N:$N,N138,$A:$A,"&lt;="&amp;A138),"")</f>
        <v/>
      </c>
      <c r="Q138" s="363">
        <f>IF(O138="SI",IFERROR(INDEX('MAPA ASIENTOS'!$D:$D,MATCH(P138,'MAPA ASIENTOS'!$A:$A,0)),"SIN ASIGNAR"),"")</f>
        <v/>
      </c>
    </row>
    <row r="139" ht="17.10000038146973" customHeight="1" s="260">
      <c r="A139" s="315">
        <f>ROW()-1</f>
        <v/>
      </c>
      <c r="B139" s="293" t="n">
        <v>150</v>
      </c>
      <c r="C139" s="293" t="inlineStr">
        <is>
          <t>Categoría PDF: Rectores de Universidades</t>
        </is>
      </c>
      <c r="D139" s="315" t="inlineStr">
        <is>
          <t>OPA</t>
        </is>
      </c>
      <c r="E139" s="293" t="inlineStr">
        <is>
          <t>Sr.</t>
        </is>
      </c>
      <c r="F139" s="293" t="inlineStr">
        <is>
          <t>VIP</t>
        </is>
      </c>
      <c r="G139" s="293" t="inlineStr">
        <is>
          <t>Zapata González, Elizabeth</t>
        </is>
      </c>
      <c r="H139" s="293" t="inlineStr">
        <is>
          <t>Elizabeth</t>
        </is>
      </c>
      <c r="I139" s="293" t="inlineStr">
        <is>
          <t>Zapata</t>
        </is>
      </c>
      <c r="J139" s="293" t="inlineStr">
        <is>
          <t>González</t>
        </is>
      </c>
      <c r="K139" s="293" t="inlineStr">
        <is>
          <t>Pendiente</t>
        </is>
      </c>
      <c r="L139" s="293" t="inlineStr">
        <is>
          <t>Directora Desarrollo Tecnológico Corfo y Directora Ejecutiva Comité de Construcción Naval</t>
        </is>
      </c>
      <c r="M139" s="293" t="n"/>
      <c r="N139" s="363">
        <f>IFERROR(VALUE(B139),9999)</f>
        <v/>
      </c>
      <c r="O139" s="363">
        <f>IF(AND(G139&lt;&gt;"",K139&lt;&gt;"NO",OR(PARAMETROS!$B$2="TODAS",F139=PARAMETROS!$B$2),OR(PARAMETROS!$B$3="SI y Pendiente",K139="SI")),"SI","NO")</f>
        <v/>
      </c>
      <c r="P139" s="363">
        <f>IF(O139="SI",COUNTIFS($O:$O,"SI",$N:$N,"&lt;"&amp;N139)+COUNTIFS($O:$O,"SI",$N:$N,N139,$A:$A,"&lt;="&amp;A139),"")</f>
        <v/>
      </c>
      <c r="Q139" s="363">
        <f>IF(O139="SI",IFERROR(INDEX('MAPA ASIENTOS'!$D:$D,MATCH(P139,'MAPA ASIENTOS'!$A:$A,0)),"SIN ASIGNAR"),"")</f>
        <v/>
      </c>
    </row>
    <row r="140" ht="17.10000038146973" customHeight="1" s="260">
      <c r="A140" s="313">
        <f>ROW()-1</f>
        <v/>
      </c>
      <c r="B140" s="292" t="n">
        <v>150</v>
      </c>
      <c r="C140" s="292" t="inlineStr">
        <is>
          <t>Categoría PDF: Rectores de Universidades</t>
        </is>
      </c>
      <c r="D140" s="313" t="inlineStr">
        <is>
          <t>OPA</t>
        </is>
      </c>
      <c r="E140" s="292" t="inlineStr">
        <is>
          <t>Sr.</t>
        </is>
      </c>
      <c r="F140" s="292" t="inlineStr">
        <is>
          <t>VIP</t>
        </is>
      </c>
      <c r="G140" s="292" t="inlineStr">
        <is>
          <t>Llodrá Vial, José Ignacio</t>
        </is>
      </c>
      <c r="H140" s="292" t="inlineStr">
        <is>
          <t>José Ignacio</t>
        </is>
      </c>
      <c r="I140" s="292" t="inlineStr">
        <is>
          <t>Llodrá</t>
        </is>
      </c>
      <c r="J140" s="292" t="inlineStr">
        <is>
          <t>Vial</t>
        </is>
      </c>
      <c r="K140" s="292" t="inlineStr">
        <is>
          <t>Pendiente</t>
        </is>
      </c>
      <c r="L140" s="292" t="inlineStr">
        <is>
          <t>Subdirector de Racionalización y Función Pública</t>
        </is>
      </c>
      <c r="M140" s="292" t="n"/>
      <c r="N140" s="363">
        <f>IFERROR(VALUE(B140),9999)</f>
        <v/>
      </c>
      <c r="O140" s="363">
        <f>IF(AND(G140&lt;&gt;"",K140&lt;&gt;"NO",OR(PARAMETROS!$B$2="TODAS",F140=PARAMETROS!$B$2),OR(PARAMETROS!$B$3="SI y Pendiente",K140="SI")),"SI","NO")</f>
        <v/>
      </c>
      <c r="P140" s="363">
        <f>IF(O140="SI",COUNTIFS($O:$O,"SI",$N:$N,"&lt;"&amp;N140)+COUNTIFS($O:$O,"SI",$N:$N,N140,$A:$A,"&lt;="&amp;A140),"")</f>
        <v/>
      </c>
      <c r="Q140" s="363">
        <f>IF(O140="SI",IFERROR(INDEX('MAPA ASIENTOS'!$D:$D,MATCH(P140,'MAPA ASIENTOS'!$A:$A,0)),"SIN ASIGNAR"),"")</f>
        <v/>
      </c>
    </row>
    <row r="141" ht="17.10000038146973" customHeight="1" s="260">
      <c r="A141" s="315">
        <f>ROW()-1</f>
        <v/>
      </c>
      <c r="B141" s="293" t="n">
        <v>158</v>
      </c>
      <c r="C141" s="293" t="inlineStr">
        <is>
          <t>Categoría PDF: Jefes de Servicios Públicos / directivos; revisar equivalencia exacta</t>
        </is>
      </c>
      <c r="D141" s="315" t="inlineStr">
        <is>
          <t>OPA</t>
        </is>
      </c>
      <c r="E141" s="293" t="n"/>
      <c r="F141" s="293" t="inlineStr">
        <is>
          <t>VIP</t>
        </is>
      </c>
      <c r="G141" s="293" t="inlineStr">
        <is>
          <t>Browne Hurtado, Santiago</t>
        </is>
      </c>
      <c r="H141" s="293" t="inlineStr">
        <is>
          <t>Santiago</t>
        </is>
      </c>
      <c r="I141" s="293" t="inlineStr">
        <is>
          <t>Browne</t>
        </is>
      </c>
      <c r="J141" s="293" t="inlineStr">
        <is>
          <t>Hurtado</t>
        </is>
      </c>
      <c r="K141" s="293" t="inlineStr">
        <is>
          <t>SI</t>
        </is>
      </c>
      <c r="L141" s="293" t="inlineStr">
        <is>
          <t>Gerente de Asuntos Estratégicos (s) de Corfo</t>
        </is>
      </c>
      <c r="M141" s="293" t="n"/>
      <c r="N141" s="363">
        <f>IFERROR(VALUE(B141),9999)</f>
        <v/>
      </c>
      <c r="O141" s="363">
        <f>IF(AND(G141&lt;&gt;"",K141&lt;&gt;"NO",OR(PARAMETROS!$B$2="TODAS",F141=PARAMETROS!$B$2),OR(PARAMETROS!$B$3="SI y Pendiente",K141="SI")),"SI","NO")</f>
        <v/>
      </c>
      <c r="P141" s="363">
        <f>IF(O141="SI",COUNTIFS($O:$O,"SI",$N:$N,"&lt;"&amp;N141)+COUNTIFS($O:$O,"SI",$N:$N,N141,$A:$A,"&lt;="&amp;A141),"")</f>
        <v/>
      </c>
      <c r="Q141" s="363">
        <f>IF(O141="SI",IFERROR(INDEX('MAPA ASIENTOS'!$D:$D,MATCH(P141,'MAPA ASIENTOS'!$A:$A,0)),"SIN ASIGNAR"),"")</f>
        <v/>
      </c>
    </row>
    <row r="142" ht="17.10000038146973" customHeight="1" s="260">
      <c r="A142" s="313">
        <f>ROW()-1</f>
        <v/>
      </c>
      <c r="B142" s="292" t="n">
        <v>158</v>
      </c>
      <c r="C142" s="292" t="inlineStr">
        <is>
          <t>Categoría PDF: Jefes de Servicios Públicos / directivos; revisar equivalencia exacta</t>
        </is>
      </c>
      <c r="D142" s="313" t="inlineStr">
        <is>
          <t>OPA</t>
        </is>
      </c>
      <c r="E142" s="292" t="n"/>
      <c r="F142" s="292" t="inlineStr">
        <is>
          <t>VIP</t>
        </is>
      </c>
      <c r="G142" s="292" t="inlineStr">
        <is>
          <t>Hentzschel, Fernando</t>
        </is>
      </c>
      <c r="H142" s="292" t="inlineStr">
        <is>
          <t>Fernando</t>
        </is>
      </c>
      <c r="I142" s="292" t="inlineStr">
        <is>
          <t>Hentzschel</t>
        </is>
      </c>
      <c r="J142" s="292" t="n"/>
      <c r="K142" s="292" t="inlineStr">
        <is>
          <t>Pendiente</t>
        </is>
      </c>
      <c r="L142" s="292" t="inlineStr">
        <is>
          <t>Gerente de Capacidades Tecnológicas Consejo Directivo de Construcción Naval</t>
        </is>
      </c>
      <c r="M142" s="292" t="n"/>
      <c r="N142" s="363">
        <f>IFERROR(VALUE(B142),9999)</f>
        <v/>
      </c>
      <c r="O142" s="363">
        <f>IF(AND(G142&lt;&gt;"",K142&lt;&gt;"NO",OR(PARAMETROS!$B$2="TODAS",F142=PARAMETROS!$B$2),OR(PARAMETROS!$B$3="SI y Pendiente",K142="SI")),"SI","NO")</f>
        <v/>
      </c>
      <c r="P142" s="363">
        <f>IF(O142="SI",COUNTIFS($O:$O,"SI",$N:$N,"&lt;"&amp;N142)+COUNTIFS($O:$O,"SI",$N:$N,N142,$A:$A,"&lt;="&amp;A142),"")</f>
        <v/>
      </c>
      <c r="Q142" s="363">
        <f>IF(O142="SI",IFERROR(INDEX('MAPA ASIENTOS'!$D:$D,MATCH(P142,'MAPA ASIENTOS'!$A:$A,0)),"SIN ASIGNAR"),"")</f>
        <v/>
      </c>
    </row>
    <row r="143" ht="17.10000038146973" customHeight="1" s="260">
      <c r="A143" s="315">
        <f>ROW()-1</f>
        <v/>
      </c>
      <c r="B143" s="293" t="n">
        <v>158</v>
      </c>
      <c r="C143" s="293" t="inlineStr">
        <is>
          <t>Categoría PDF: Jefes de Servicios Públicos / directivos; revisar equivalencia exacta</t>
        </is>
      </c>
      <c r="D143" s="315" t="inlineStr">
        <is>
          <t>OPA</t>
        </is>
      </c>
      <c r="E143" s="293" t="n"/>
      <c r="F143" s="293" t="inlineStr">
        <is>
          <t>VIP</t>
        </is>
      </c>
      <c r="G143" s="293" t="inlineStr">
        <is>
          <t>Carrasco, Patricio</t>
        </is>
      </c>
      <c r="H143" s="293" t="inlineStr">
        <is>
          <t>Patricio</t>
        </is>
      </c>
      <c r="I143" s="293" t="inlineStr">
        <is>
          <t>Carrasco</t>
        </is>
      </c>
      <c r="J143" s="293" t="inlineStr">
        <is>
          <t>Alvarez</t>
        </is>
      </c>
      <c r="K143" s="293" t="inlineStr">
        <is>
          <t>NO</t>
        </is>
      </c>
      <c r="L143" s="293" t="inlineStr">
        <is>
          <t>Jefe Depto. de Investigación Desarrollo e Innovación Consejo Directivo de Construcción Naval</t>
        </is>
      </c>
      <c r="M143" s="293" t="n"/>
      <c r="N143" s="363">
        <f>IFERROR(VALUE(B143),9999)</f>
        <v/>
      </c>
      <c r="O143" s="363">
        <f>IF(AND(G143&lt;&gt;"",K143&lt;&gt;"NO",OR(PARAMETROS!$B$2="TODAS",F143=PARAMETROS!$B$2),OR(PARAMETROS!$B$3="SI y Pendiente",K143="SI")),"SI","NO")</f>
        <v/>
      </c>
      <c r="P143" s="363">
        <f>IF(O143="SI",COUNTIFS($O:$O,"SI",$N:$N,"&lt;"&amp;N143)+COUNTIFS($O:$O,"SI",$N:$N,N143,$A:$A,"&lt;="&amp;A143),"")</f>
        <v/>
      </c>
      <c r="Q143" s="363">
        <f>IF(O143="SI",IFERROR(INDEX('MAPA ASIENTOS'!$D:$D,MATCH(P143,'MAPA ASIENTOS'!$A:$A,0)),"SIN ASIGNAR"),"")</f>
        <v/>
      </c>
    </row>
    <row r="144" ht="17.10000038146973" customHeight="1" s="260">
      <c r="A144" s="313">
        <f>ROW()-1</f>
        <v/>
      </c>
      <c r="B144" s="292" t="n">
        <v>158</v>
      </c>
      <c r="C144" s="292" t="inlineStr">
        <is>
          <t>Categoría PDF: Jefes de Servicios Públicos / directivos; revisar equivalencia exacta</t>
        </is>
      </c>
      <c r="D144" s="313" t="inlineStr">
        <is>
          <t>OPA</t>
        </is>
      </c>
      <c r="E144" s="292" t="n"/>
      <c r="F144" s="292" t="inlineStr">
        <is>
          <t>VIP</t>
        </is>
      </c>
      <c r="G144" s="292" t="inlineStr">
        <is>
          <t>Bustos, Óscar</t>
        </is>
      </c>
      <c r="H144" s="292" t="inlineStr">
        <is>
          <t>Óscar</t>
        </is>
      </c>
      <c r="I144" s="292" t="inlineStr">
        <is>
          <t>Bustos</t>
        </is>
      </c>
      <c r="J144" s="292" t="n"/>
      <c r="K144" s="292" t="inlineStr">
        <is>
          <t>NO</t>
        </is>
      </c>
      <c r="L144" s="292" t="inlineStr">
        <is>
          <t>Jefe División de Desarrollo Tecnológico e Industria Consejo Directivo de Construcción Naval</t>
        </is>
      </c>
      <c r="M144" s="292" t="n"/>
      <c r="N144" s="363">
        <f>IFERROR(VALUE(B144),9999)</f>
        <v/>
      </c>
      <c r="O144" s="363">
        <f>IF(AND(G144&lt;&gt;"",K144&lt;&gt;"NO",OR(PARAMETROS!$B$2="TODAS",F144=PARAMETROS!$B$2),OR(PARAMETROS!$B$3="SI y Pendiente",K144="SI")),"SI","NO")</f>
        <v/>
      </c>
      <c r="P144" s="363">
        <f>IF(O144="SI",COUNTIFS($O:$O,"SI",$N:$N,"&lt;"&amp;N144)+COUNTIFS($O:$O,"SI",$N:$N,N144,$A:$A,"&lt;="&amp;A144),"")</f>
        <v/>
      </c>
      <c r="Q144" s="363">
        <f>IF(O144="SI",IFERROR(INDEX('MAPA ASIENTOS'!$D:$D,MATCH(P144,'MAPA ASIENTOS'!$A:$A,0)),"SIN ASIGNAR"),"")</f>
        <v/>
      </c>
    </row>
    <row r="145" ht="17.10000038146973" customHeight="1" s="260">
      <c r="A145" s="315">
        <f>ROW()-1</f>
        <v/>
      </c>
      <c r="B145" s="293" t="inlineStr">
        <is>
          <t>S/P</t>
        </is>
      </c>
      <c r="C145" s="293" t="inlineStr">
        <is>
          <t>Sin precedencia nacional directa; agrupado por cargo/fuente</t>
        </is>
      </c>
      <c r="D145" s="315" t="inlineStr">
        <is>
          <t>OPA</t>
        </is>
      </c>
      <c r="E145" s="293" t="n"/>
      <c r="F145" s="293" t="inlineStr">
        <is>
          <t>VIP</t>
        </is>
      </c>
      <c r="G145" s="293" t="inlineStr">
        <is>
          <t>Von Appen, Richard</t>
        </is>
      </c>
      <c r="H145" s="293" t="inlineStr">
        <is>
          <t>Richard</t>
        </is>
      </c>
      <c r="I145" s="293" t="inlineStr">
        <is>
          <t>Von Appen</t>
        </is>
      </c>
      <c r="J145" s="293" t="inlineStr">
        <is>
          <t>Lahres</t>
        </is>
      </c>
      <c r="K145" s="293" t="inlineStr">
        <is>
          <t>Pendiente</t>
        </is>
      </c>
      <c r="L145" s="293" t="inlineStr">
        <is>
          <t>Presidente Ultramar</t>
        </is>
      </c>
      <c r="M145" s="293" t="n"/>
      <c r="N145" s="363">
        <f>IFERROR(VALUE(B145),9999)</f>
        <v/>
      </c>
      <c r="O145" s="363">
        <f>IF(AND(G145&lt;&gt;"",K145&lt;&gt;"NO",OR(PARAMETROS!$B$2="TODAS",F145=PARAMETROS!$B$2),OR(PARAMETROS!$B$3="SI y Pendiente",K145="SI")),"SI","NO")</f>
        <v/>
      </c>
      <c r="P145" s="363">
        <f>IF(O145="SI",COUNTIFS($O:$O,"SI",$N:$N,"&lt;"&amp;N145)+COUNTIFS($O:$O,"SI",$N:$N,N145,$A:$A,"&lt;="&amp;A145),"")</f>
        <v/>
      </c>
      <c r="Q145" s="363">
        <f>IF(O145="SI",IFERROR(INDEX('MAPA ASIENTOS'!$D:$D,MATCH(P145,'MAPA ASIENTOS'!$A:$A,0)),"SIN ASIGNAR"),"")</f>
        <v/>
      </c>
    </row>
    <row r="146" ht="17.10000038146973" customHeight="1" s="260">
      <c r="A146" s="313">
        <f>ROW()-1</f>
        <v/>
      </c>
      <c r="B146" s="292" t="inlineStr">
        <is>
          <t>S/P</t>
        </is>
      </c>
      <c r="C146" s="292" t="inlineStr">
        <is>
          <t>Sin precedencia nacional directa; agrupado por cargo/fuente</t>
        </is>
      </c>
      <c r="D146" s="313" t="inlineStr">
        <is>
          <t>OPA</t>
        </is>
      </c>
      <c r="E146" s="292" t="n"/>
      <c r="F146" s="292" t="inlineStr">
        <is>
          <t>VIP</t>
        </is>
      </c>
      <c r="G146" s="292" t="inlineStr">
        <is>
          <t>Coronado, Carla</t>
        </is>
      </c>
      <c r="H146" s="292" t="inlineStr">
        <is>
          <t>Carla</t>
        </is>
      </c>
      <c r="I146" s="292" t="inlineStr">
        <is>
          <t>Coronado</t>
        </is>
      </c>
      <c r="J146" s="292" t="n"/>
      <c r="K146" s="292" t="inlineStr">
        <is>
          <t>Pendiente</t>
        </is>
      </c>
      <c r="L146" s="292" t="inlineStr">
        <is>
          <t>Asesora Ministerio Consejo Directivo de Construcción Naval</t>
        </is>
      </c>
      <c r="M146" s="292" t="n"/>
      <c r="N146" s="363">
        <f>IFERROR(VALUE(B146),9999)</f>
        <v/>
      </c>
      <c r="O146" s="363">
        <f>IF(AND(G146&lt;&gt;"",K146&lt;&gt;"NO",OR(PARAMETROS!$B$2="TODAS",F146=PARAMETROS!$B$2),OR(PARAMETROS!$B$3="SI y Pendiente",K146="SI")),"SI","NO")</f>
        <v/>
      </c>
      <c r="P146" s="363">
        <f>IF(O146="SI",COUNTIFS($O:$O,"SI",$N:$N,"&lt;"&amp;N146)+COUNTIFS($O:$O,"SI",$N:$N,N146,$A:$A,"&lt;="&amp;A146),"")</f>
        <v/>
      </c>
      <c r="Q146" s="363">
        <f>IF(O146="SI",IFERROR(INDEX('MAPA ASIENTOS'!$D:$D,MATCH(P146,'MAPA ASIENTOS'!$A:$A,0)),"SIN ASIGNAR"),"")</f>
        <v/>
      </c>
    </row>
    <row r="147" ht="17.10000038146973" customHeight="1" s="260">
      <c r="A147" s="315">
        <f>ROW()-1</f>
        <v/>
      </c>
      <c r="B147" s="293" t="inlineStr">
        <is>
          <t>S/P</t>
        </is>
      </c>
      <c r="C147" s="293" t="inlineStr">
        <is>
          <t>Sin precedencia nacional directa; agrupado por cargo/fuente</t>
        </is>
      </c>
      <c r="D147" s="315" t="inlineStr">
        <is>
          <t>OPA</t>
        </is>
      </c>
      <c r="E147" s="293" t="n"/>
      <c r="F147" s="293" t="inlineStr">
        <is>
          <t>VIP</t>
        </is>
      </c>
      <c r="G147" s="293" t="inlineStr">
        <is>
          <t>Fernández Ruiz, Ignacio</t>
        </is>
      </c>
      <c r="H147" s="293" t="inlineStr">
        <is>
          <t>Ignacio</t>
        </is>
      </c>
      <c r="I147" s="293" t="inlineStr">
        <is>
          <t>Fernández</t>
        </is>
      </c>
      <c r="J147" s="293" t="inlineStr">
        <is>
          <t>Ruiz</t>
        </is>
      </c>
      <c r="K147" s="293" t="inlineStr">
        <is>
          <t>Pendiente</t>
        </is>
      </c>
      <c r="L147" s="293" t="inlineStr">
        <is>
          <t>Directror General de Prochile</t>
        </is>
      </c>
      <c r="M147" s="293" t="n"/>
      <c r="N147" s="363">
        <f>IFERROR(VALUE(B147),9999)</f>
        <v/>
      </c>
      <c r="O147" s="363">
        <f>IF(AND(G147&lt;&gt;"",K147&lt;&gt;"NO",OR(PARAMETROS!$B$2="TODAS",F147=PARAMETROS!$B$2),OR(PARAMETROS!$B$3="SI y Pendiente",K147="SI")),"SI","NO")</f>
        <v/>
      </c>
      <c r="P147" s="363">
        <f>IF(O147="SI",COUNTIFS($O:$O,"SI",$N:$N,"&lt;"&amp;N147)+COUNTIFS($O:$O,"SI",$N:$N,N147,$A:$A,"&lt;="&amp;A147),"")</f>
        <v/>
      </c>
      <c r="Q147" s="363">
        <f>IF(O147="SI",IFERROR(INDEX('MAPA ASIENTOS'!$D:$D,MATCH(P147,'MAPA ASIENTOS'!$A:$A,0)),"SIN ASIGNAR"),"")</f>
        <v/>
      </c>
    </row>
    <row r="148" ht="17.10000038146973" customHeight="1" s="260">
      <c r="A148" s="313">
        <f>ROW()-1</f>
        <v/>
      </c>
      <c r="B148" s="292" t="inlineStr">
        <is>
          <t>S/P</t>
        </is>
      </c>
      <c r="C148" s="292" t="inlineStr">
        <is>
          <t>Sin precedencia nacional directa; agrupado por cargo/fuente</t>
        </is>
      </c>
      <c r="D148" s="313" t="inlineStr">
        <is>
          <t>OPA</t>
        </is>
      </c>
      <c r="E148" s="292" t="n"/>
      <c r="F148" s="292" t="inlineStr">
        <is>
          <t>VIP</t>
        </is>
      </c>
      <c r="G148" s="292" t="inlineStr">
        <is>
          <t>Irarrázabal Alfonso, Alejandro</t>
        </is>
      </c>
      <c r="H148" s="292" t="inlineStr">
        <is>
          <t>Alejandro</t>
        </is>
      </c>
      <c r="I148" s="292" t="inlineStr">
        <is>
          <t>Irarrázabal</t>
        </is>
      </c>
      <c r="J148" s="292" t="inlineStr">
        <is>
          <t>Alfonso</t>
        </is>
      </c>
      <c r="K148" s="292" t="inlineStr">
        <is>
          <t>Pendiente</t>
        </is>
      </c>
      <c r="L148" s="292" t="inlineStr">
        <is>
          <t>Jefe Asesor Presidencial</t>
        </is>
      </c>
      <c r="M148" s="292" t="n"/>
      <c r="N148" s="363">
        <f>IFERROR(VALUE(B148),9999)</f>
        <v/>
      </c>
      <c r="O148" s="363">
        <f>IF(AND(G148&lt;&gt;"",K148&lt;&gt;"NO",OR(PARAMETROS!$B$2="TODAS",F148=PARAMETROS!$B$2),OR(PARAMETROS!$B$3="SI y Pendiente",K148="SI")),"SI","NO")</f>
        <v/>
      </c>
      <c r="P148" s="363">
        <f>IF(O148="SI",COUNTIFS($O:$O,"SI",$N:$N,"&lt;"&amp;N148)+COUNTIFS($O:$O,"SI",$N:$N,N148,$A:$A,"&lt;="&amp;A148),"")</f>
        <v/>
      </c>
      <c r="Q148" s="363">
        <f>IF(O148="SI",IFERROR(INDEX('MAPA ASIENTOS'!$D:$D,MATCH(P148,'MAPA ASIENTOS'!$A:$A,0)),"SIN ASIGNAR"),"")</f>
        <v/>
      </c>
    </row>
    <row r="149" ht="17.10000038146973" customFormat="1" customHeight="1" s="17">
      <c r="A149" s="315">
        <f>ROW()-1</f>
        <v/>
      </c>
      <c r="B149" s="293" t="inlineStr">
        <is>
          <t>S/P</t>
        </is>
      </c>
      <c r="C149" s="293" t="inlineStr">
        <is>
          <t>Sin precedencia nacional directa; agrupado por cargo/fuente</t>
        </is>
      </c>
      <c r="D149" s="315" t="inlineStr">
        <is>
          <t>OPA</t>
        </is>
      </c>
      <c r="E149" s="293" t="n"/>
      <c r="F149" s="293" t="inlineStr">
        <is>
          <t>VIP</t>
        </is>
      </c>
      <c r="G149" s="293" t="inlineStr">
        <is>
          <t>Ugarte Millán, Catalina</t>
        </is>
      </c>
      <c r="H149" s="293" t="inlineStr">
        <is>
          <t>Catalina</t>
        </is>
      </c>
      <c r="I149" s="293" t="inlineStr">
        <is>
          <t>Ugarte</t>
        </is>
      </c>
      <c r="J149" s="293" t="inlineStr">
        <is>
          <t>Millán</t>
        </is>
      </c>
      <c r="K149" s="293" t="inlineStr">
        <is>
          <t>Pendiente</t>
        </is>
      </c>
      <c r="L149" s="293" t="inlineStr">
        <is>
          <t>Jefe Gabinete Precidencial</t>
        </is>
      </c>
      <c r="M149" s="293" t="n"/>
      <c r="N149" s="363">
        <f>IFERROR(VALUE(B149),9999)</f>
        <v/>
      </c>
      <c r="O149" s="363">
        <f>IF(AND(G149&lt;&gt;"",K149&lt;&gt;"NO",OR(PARAMETROS!$B$2="TODAS",F149=PARAMETROS!$B$2),OR(PARAMETROS!$B$3="SI y Pendiente",K149="SI")),"SI","NO")</f>
        <v/>
      </c>
      <c r="P149" s="363">
        <f>IF(O149="SI",COUNTIFS($O:$O,"SI",$N:$N,"&lt;"&amp;N149)+COUNTIFS($O:$O,"SI",$N:$N,N149,$A:$A,"&lt;="&amp;A149),"")</f>
        <v/>
      </c>
      <c r="Q149" s="363">
        <f>IF(O149="SI",IFERROR(INDEX('MAPA ASIENTOS'!$D:$D,MATCH(P149,'MAPA ASIENTOS'!$A:$A,0)),"SIN ASIGNAR"),"")</f>
        <v/>
      </c>
    </row>
    <row r="150" ht="17.10000038146973" customFormat="1" customHeight="1" s="17">
      <c r="A150" s="313">
        <f>ROW()-1</f>
        <v/>
      </c>
      <c r="B150" s="292" t="inlineStr">
        <is>
          <t>S/P</t>
        </is>
      </c>
      <c r="C150" s="292" t="inlineStr">
        <is>
          <t>Sin precedencia nacional directa; agrupado por cargo/fuente</t>
        </is>
      </c>
      <c r="D150" s="313" t="inlineStr">
        <is>
          <t>OPA</t>
        </is>
      </c>
      <c r="E150" s="292" t="n"/>
      <c r="F150" s="292" t="n"/>
      <c r="G150" s="292" t="inlineStr">
        <is>
          <t>Espinoza Martin, Rodrigo</t>
        </is>
      </c>
      <c r="H150" s="292" t="inlineStr">
        <is>
          <t>Rodrigo</t>
        </is>
      </c>
      <c r="I150" s="292" t="inlineStr">
        <is>
          <t>Espinoza</t>
        </is>
      </c>
      <c r="J150" s="292" t="inlineStr">
        <is>
          <t>Martin</t>
        </is>
      </c>
      <c r="K150" s="292" t="inlineStr">
        <is>
          <t>Pendiente</t>
        </is>
      </c>
      <c r="L150" s="292" t="inlineStr">
        <is>
          <t>Jefmayor</t>
        </is>
      </c>
      <c r="M150" s="292" t="n"/>
      <c r="N150" s="363">
        <f>IFERROR(VALUE(B150),9999)</f>
        <v/>
      </c>
      <c r="O150" s="363">
        <f>IF(AND(G150&lt;&gt;"",K150&lt;&gt;"NO",OR(PARAMETROS!$B$2="TODAS",F150=PARAMETROS!$B$2),OR(PARAMETROS!$B$3="SI y Pendiente",K150="SI")),"SI","NO")</f>
        <v/>
      </c>
      <c r="P150" s="363">
        <f>IF(O150="SI",COUNTIFS($O:$O,"SI",$N:$N,"&lt;"&amp;N150)+COUNTIFS($O:$O,"SI",$N:$N,N150,$A:$A,"&lt;="&amp;A150),"")</f>
        <v/>
      </c>
      <c r="Q150" s="363">
        <f>IF(O150="SI",IFERROR(INDEX('MAPA ASIENTOS'!$D:$D,MATCH(P150,'MAPA ASIENTOS'!$A:$A,0)),"SIN ASIGNAR"),"")</f>
        <v/>
      </c>
    </row>
    <row r="151" ht="17.10000038146973" customFormat="1" customHeight="1" s="17">
      <c r="A151" s="315">
        <f>ROW()-1</f>
        <v/>
      </c>
      <c r="B151" s="293" t="inlineStr">
        <is>
          <t>S/P</t>
        </is>
      </c>
      <c r="C151" s="293" t="inlineStr">
        <is>
          <t>Sin precedencia nacional directa; agrupado por cargo/fuente</t>
        </is>
      </c>
      <c r="D151" s="315" t="inlineStr">
        <is>
          <t>OPA</t>
        </is>
      </c>
      <c r="E151" s="293" t="n"/>
      <c r="F151" s="293" t="n"/>
      <c r="G151" s="293" t="inlineStr">
        <is>
          <t>Jackson Zamora, Cyril</t>
        </is>
      </c>
      <c r="H151" s="293" t="inlineStr">
        <is>
          <t>Cyril</t>
        </is>
      </c>
      <c r="I151" s="293" t="inlineStr">
        <is>
          <t>Jackson</t>
        </is>
      </c>
      <c r="J151" s="293" t="inlineStr">
        <is>
          <t>Zamora</t>
        </is>
      </c>
      <c r="K151" s="293" t="inlineStr">
        <is>
          <t>Pendiente</t>
        </is>
      </c>
      <c r="L151" s="293" t="inlineStr">
        <is>
          <t>Jefmayor</t>
        </is>
      </c>
      <c r="M151" s="293" t="n"/>
      <c r="N151" s="363">
        <f>IFERROR(VALUE(B151),9999)</f>
        <v/>
      </c>
      <c r="O151" s="363">
        <f>IF(AND(G151&lt;&gt;"",K151&lt;&gt;"NO",OR(PARAMETROS!$B$2="TODAS",F151=PARAMETROS!$B$2),OR(PARAMETROS!$B$3="SI y Pendiente",K151="SI")),"SI","NO")</f>
        <v/>
      </c>
      <c r="P151" s="363">
        <f>IF(O151="SI",COUNTIFS($O:$O,"SI",$N:$N,"&lt;"&amp;N151)+COUNTIFS($O:$O,"SI",$N:$N,N151,$A:$A,"&lt;="&amp;A151),"")</f>
        <v/>
      </c>
      <c r="Q151" s="363">
        <f>IF(O151="SI",IFERROR(INDEX('MAPA ASIENTOS'!$D:$D,MATCH(P151,'MAPA ASIENTOS'!$A:$A,0)),"SIN ASIGNAR"),"")</f>
        <v/>
      </c>
    </row>
    <row r="152" ht="17.10000038146973" customHeight="1" s="260">
      <c r="A152" s="313">
        <f>ROW()-1</f>
        <v/>
      </c>
      <c r="B152" s="292" t="inlineStr">
        <is>
          <t>S/P</t>
        </is>
      </c>
      <c r="C152" s="292" t="inlineStr">
        <is>
          <t>Sin precedencia nacional directa; agrupado por cargo/fuente</t>
        </is>
      </c>
      <c r="D152" s="313" t="inlineStr">
        <is>
          <t>OPA</t>
        </is>
      </c>
      <c r="E152" s="292" t="n"/>
      <c r="F152" s="292" t="inlineStr">
        <is>
          <t>VIP</t>
        </is>
      </c>
      <c r="G152" s="292" t="inlineStr">
        <is>
          <t>Larrañaga Martin, Marcela</t>
        </is>
      </c>
      <c r="H152" s="292" t="inlineStr">
        <is>
          <t>Marcela</t>
        </is>
      </c>
      <c r="I152" s="292" t="inlineStr">
        <is>
          <t>Larrañaga</t>
        </is>
      </c>
      <c r="J152" s="292" t="inlineStr">
        <is>
          <t>Martin</t>
        </is>
      </c>
      <c r="K152" s="292" t="inlineStr">
        <is>
          <t>SI</t>
        </is>
      </c>
      <c r="L152" s="292" t="inlineStr">
        <is>
          <t>Madrina</t>
        </is>
      </c>
      <c r="M152" s="292" t="n"/>
      <c r="N152" s="363">
        <f>IFERROR(VALUE(B152),9999)</f>
        <v/>
      </c>
      <c r="O152" s="363">
        <f>IF(AND(G152&lt;&gt;"",K152&lt;&gt;"NO",OR(PARAMETROS!$B$2="TODAS",F152=PARAMETROS!$B$2),OR(PARAMETROS!$B$3="SI y Pendiente",K152="SI")),"SI","NO")</f>
        <v/>
      </c>
      <c r="P152" s="363">
        <f>IF(O152="SI",COUNTIFS($O:$O,"SI",$N:$N,"&lt;"&amp;N152)+COUNTIFS($O:$O,"SI",$N:$N,N152,$A:$A,"&lt;="&amp;A152),"")</f>
        <v/>
      </c>
      <c r="Q152" s="363">
        <f>IF(O152="SI",IFERROR(INDEX('MAPA ASIENTOS'!$D:$D,MATCH(P152,'MAPA ASIENTOS'!$A:$A,0)),"SIN ASIGNAR"),"")</f>
        <v/>
      </c>
    </row>
    <row r="153" ht="17.10000038146973" customFormat="1" customHeight="1" s="17">
      <c r="A153" s="315">
        <f>ROW()-1</f>
        <v/>
      </c>
      <c r="B153" s="293" t="n"/>
      <c r="C153" s="293" t="n"/>
      <c r="D153" s="315" t="inlineStr">
        <is>
          <t>OPA</t>
        </is>
      </c>
      <c r="E153" s="293" t="inlineStr">
        <is>
          <t>Vicealmirante</t>
        </is>
      </c>
      <c r="F153" s="293" t="n"/>
      <c r="G153" s="293" t="n"/>
      <c r="H153" s="293" t="inlineStr">
        <is>
          <t>Ramiro</t>
        </is>
      </c>
      <c r="I153" s="293" t="inlineStr">
        <is>
          <t>Navajas</t>
        </is>
      </c>
      <c r="J153" s="293" t="inlineStr">
        <is>
          <t>Santini</t>
        </is>
      </c>
      <c r="K153" s="293" t="inlineStr">
        <is>
          <t>SI</t>
        </is>
      </c>
      <c r="L153" s="293" t="n"/>
      <c r="M153" s="293" t="n"/>
      <c r="N153" s="363">
        <f>IFERROR(VALUE(B153),9999)</f>
        <v/>
      </c>
      <c r="O153" s="363">
        <f>IF(AND(G153&lt;&gt;"",K153&lt;&gt;"NO",OR(PARAMETROS!$B$2="TODAS",F153=PARAMETROS!$B$2),OR(PARAMETROS!$B$3="SI y Pendiente",K153="SI")),"SI","NO")</f>
        <v/>
      </c>
      <c r="P153" s="363">
        <f>IF(O153="SI",COUNTIFS($O:$O,"SI",$N:$N,"&lt;"&amp;N153)+COUNTIFS($O:$O,"SI",$N:$N,N153,$A:$A,"&lt;="&amp;A153),"")</f>
        <v/>
      </c>
      <c r="Q153" s="363">
        <f>IF(O153="SI",IFERROR(INDEX('MAPA ASIENTOS'!$D:$D,MATCH(P153,'MAPA ASIENTOS'!$A:$A,0)),"SIN ASIGNAR"),"")</f>
        <v/>
      </c>
    </row>
    <row r="154" ht="17.10000038146973" customFormat="1" customHeight="1" s="17">
      <c r="A154" s="313">
        <f>ROW()-1</f>
        <v/>
      </c>
      <c r="B154" s="292" t="n"/>
      <c r="C154" s="292" t="n"/>
      <c r="D154" s="313" t="inlineStr">
        <is>
          <t>OPA</t>
        </is>
      </c>
      <c r="E154" s="292" t="n"/>
      <c r="F154" s="317" t="inlineStr">
        <is>
          <t>VIP</t>
        </is>
      </c>
      <c r="G154" s="292" t="n"/>
      <c r="H154" s="292" t="inlineStr">
        <is>
          <t>Eduardo</t>
        </is>
      </c>
      <c r="I154" s="292" t="inlineStr">
        <is>
          <t>Ebensberger</t>
        </is>
      </c>
      <c r="J154" s="292" t="n"/>
      <c r="K154" s="292" t="inlineStr">
        <is>
          <t>Pendiente</t>
        </is>
      </c>
      <c r="L154" s="292" t="inlineStr">
        <is>
          <t>Banco Chile</t>
        </is>
      </c>
      <c r="M154" s="292" t="n"/>
      <c r="N154" s="363">
        <f>IFERROR(VALUE(B154),9999)</f>
        <v/>
      </c>
      <c r="O154" s="363">
        <f>IF(AND(G154&lt;&gt;"",K154&lt;&gt;"NO",OR(PARAMETROS!$B$2="TODAS",F154=PARAMETROS!$B$2),OR(PARAMETROS!$B$3="SI y Pendiente",K154="SI")),"SI","NO")</f>
        <v/>
      </c>
      <c r="P154" s="363">
        <f>IF(O154="SI",COUNTIFS($O:$O,"SI",$N:$N,"&lt;"&amp;N154)+COUNTIFS($O:$O,"SI",$N:$N,N154,$A:$A,"&lt;="&amp;A154),"")</f>
        <v/>
      </c>
      <c r="Q154" s="363">
        <f>IF(O154="SI",IFERROR(INDEX('MAPA ASIENTOS'!$D:$D,MATCH(P154,'MAPA ASIENTOS'!$A:$A,0)),"SIN ASIGNAR"),"")</f>
        <v/>
      </c>
    </row>
    <row r="155" ht="17.10000038146973" customFormat="1" customHeight="1" s="17">
      <c r="A155" s="315">
        <f>ROW()-1</f>
        <v/>
      </c>
      <c r="B155" s="293" t="n"/>
      <c r="C155" s="293" t="n"/>
      <c r="D155" s="315" t="inlineStr">
        <is>
          <t>OPA</t>
        </is>
      </c>
      <c r="E155" s="293" t="n"/>
      <c r="F155" s="318" t="inlineStr">
        <is>
          <t>VIP</t>
        </is>
      </c>
      <c r="G155" s="293" t="n"/>
      <c r="H155" s="293" t="inlineStr">
        <is>
          <t>Pablo</t>
        </is>
      </c>
      <c r="I155" s="293" t="inlineStr">
        <is>
          <t>Granifo</t>
        </is>
      </c>
      <c r="J155" s="293" t="n"/>
      <c r="K155" s="293" t="inlineStr">
        <is>
          <t>Pendiente</t>
        </is>
      </c>
      <c r="L155" s="293" t="inlineStr">
        <is>
          <t>Banco Chile</t>
        </is>
      </c>
      <c r="M155" s="293" t="n"/>
      <c r="N155" s="363">
        <f>IFERROR(VALUE(B155),9999)</f>
        <v/>
      </c>
      <c r="O155" s="363">
        <f>IF(AND(G155&lt;&gt;"",K155&lt;&gt;"NO",OR(PARAMETROS!$B$2="TODAS",F155=PARAMETROS!$B$2),OR(PARAMETROS!$B$3="SI y Pendiente",K155="SI")),"SI","NO")</f>
        <v/>
      </c>
      <c r="P155" s="363">
        <f>IF(O155="SI",COUNTIFS($O:$O,"SI",$N:$N,"&lt;"&amp;N155)+COUNTIFS($O:$O,"SI",$N:$N,N155,$A:$A,"&lt;="&amp;A155),"")</f>
        <v/>
      </c>
      <c r="Q155" s="363">
        <f>IF(O155="SI",IFERROR(INDEX('MAPA ASIENTOS'!$D:$D,MATCH(P155,'MAPA ASIENTOS'!$A:$A,0)),"SIN ASIGNAR"),"")</f>
        <v/>
      </c>
    </row>
    <row r="156" ht="17.10000038146973" customFormat="1" customHeight="1" s="17">
      <c r="A156" s="319">
        <f>ROW()-1</f>
        <v/>
      </c>
      <c r="B156" s="292" t="n"/>
      <c r="C156" s="292" t="n"/>
      <c r="D156" s="319" t="inlineStr">
        <is>
          <t>OPA</t>
        </is>
      </c>
      <c r="E156" s="317" t="n"/>
      <c r="F156" s="317" t="inlineStr">
        <is>
          <t>VIP</t>
        </is>
      </c>
      <c r="G156" s="292" t="n"/>
      <c r="H156" s="317" t="inlineStr">
        <is>
          <t>José Pablo</t>
        </is>
      </c>
      <c r="I156" s="317" t="inlineStr">
        <is>
          <t>Gómez</t>
        </is>
      </c>
      <c r="J156" s="317" t="n"/>
      <c r="K156" s="317" t="inlineStr">
        <is>
          <t>Pendiente</t>
        </is>
      </c>
      <c r="L156" s="317" t="inlineStr">
        <is>
          <t>Dirección de Presupuesto</t>
        </is>
      </c>
      <c r="M156" s="292" t="n"/>
      <c r="N156" s="363">
        <f>IFERROR(VALUE(B156),9999)</f>
        <v/>
      </c>
      <c r="O156" s="363">
        <f>IF(AND(G156&lt;&gt;"",K156&lt;&gt;"NO",OR(PARAMETROS!$B$2="TODAS",F156=PARAMETROS!$B$2),OR(PARAMETROS!$B$3="SI y Pendiente",K156="SI")),"SI","NO")</f>
        <v/>
      </c>
      <c r="P156" s="363">
        <f>IF(O156="SI",COUNTIFS($O:$O,"SI",$N:$N,"&lt;"&amp;N156)+COUNTIFS($O:$O,"SI",$N:$N,N156,$A:$A,"&lt;="&amp;A156),"")</f>
        <v/>
      </c>
      <c r="Q156" s="363">
        <f>IF(O156="SI",IFERROR(INDEX('MAPA ASIENTOS'!$D:$D,MATCH(P156,'MAPA ASIENTOS'!$A:$A,0)),"SIN ASIGNAR"),"")</f>
        <v/>
      </c>
    </row>
    <row r="157" ht="17.10000038146973" customFormat="1" customHeight="1" s="17">
      <c r="A157" s="315">
        <f>ROW()-1</f>
        <v/>
      </c>
      <c r="B157" s="293" t="n"/>
      <c r="C157" s="293" t="n"/>
      <c r="D157" s="315" t="inlineStr">
        <is>
          <t>OPA</t>
        </is>
      </c>
      <c r="E157" s="293" t="n"/>
      <c r="F157" s="318" t="inlineStr">
        <is>
          <t>VIP</t>
        </is>
      </c>
      <c r="G157" s="293" t="n"/>
      <c r="H157" s="293" t="inlineStr">
        <is>
          <t>Francisco</t>
        </is>
      </c>
      <c r="I157" s="293" t="inlineStr">
        <is>
          <t>Brancoli</t>
        </is>
      </c>
      <c r="J157" s="293" t="n"/>
      <c r="K157" s="293" t="inlineStr">
        <is>
          <t>NO</t>
        </is>
      </c>
      <c r="L157" s="293" t="inlineStr">
        <is>
          <t>Banco Chile</t>
        </is>
      </c>
      <c r="M157" s="293" t="n"/>
      <c r="N157" s="363">
        <f>IFERROR(VALUE(B157),9999)</f>
        <v/>
      </c>
      <c r="O157" s="363">
        <f>IF(AND(G157&lt;&gt;"",K157&lt;&gt;"NO",OR(PARAMETROS!$B$2="TODAS",F157=PARAMETROS!$B$2),OR(PARAMETROS!$B$3="SI y Pendiente",K157="SI")),"SI","NO")</f>
        <v/>
      </c>
      <c r="P157" s="363">
        <f>IF(O157="SI",COUNTIFS($O:$O,"SI",$N:$N,"&lt;"&amp;N157)+COUNTIFS($O:$O,"SI",$N:$N,N157,$A:$A,"&lt;="&amp;A157),"")</f>
        <v/>
      </c>
      <c r="Q157" s="363">
        <f>IF(O157="SI",IFERROR(INDEX('MAPA ASIENTOS'!$D:$D,MATCH(P157,'MAPA ASIENTOS'!$A:$A,0)),"SIN ASIGNAR"),"")</f>
        <v/>
      </c>
    </row>
    <row r="158" ht="17.10000038146973" customFormat="1" customHeight="1" s="17">
      <c r="A158" s="319">
        <f>ROW()-1</f>
        <v/>
      </c>
      <c r="B158" s="292" t="n"/>
      <c r="C158" s="292" t="n"/>
      <c r="D158" s="319" t="inlineStr">
        <is>
          <t>OPA</t>
        </is>
      </c>
      <c r="E158" s="317" t="n"/>
      <c r="F158" s="317" t="inlineStr">
        <is>
          <t>VIP</t>
        </is>
      </c>
      <c r="G158" s="292" t="n"/>
      <c r="H158" s="317" t="inlineStr">
        <is>
          <t>Matias</t>
        </is>
      </c>
      <c r="I158" s="317" t="inlineStr">
        <is>
          <t>Pérez</t>
        </is>
      </c>
      <c r="J158" s="317" t="inlineStr">
        <is>
          <t>Cruz</t>
        </is>
      </c>
      <c r="K158" s="317" t="inlineStr">
        <is>
          <t>Pendiente</t>
        </is>
      </c>
      <c r="L158" s="317" t="inlineStr">
        <is>
          <t>Gerenete Perezcruz</t>
        </is>
      </c>
      <c r="M158" s="292" t="n"/>
      <c r="N158" s="363">
        <f>IFERROR(VALUE(B158),9999)</f>
        <v/>
      </c>
      <c r="O158" s="363">
        <f>IF(AND(G158&lt;&gt;"",K158&lt;&gt;"NO",OR(PARAMETROS!$B$2="TODAS",F158=PARAMETROS!$B$2),OR(PARAMETROS!$B$3="SI y Pendiente",K158="SI")),"SI","NO")</f>
        <v/>
      </c>
      <c r="P158" s="363">
        <f>IF(O158="SI",COUNTIFS($O:$O,"SI",$N:$N,"&lt;"&amp;N158)+COUNTIFS($O:$O,"SI",$N:$N,N158,$A:$A,"&lt;="&amp;A158),"")</f>
        <v/>
      </c>
      <c r="Q158" s="363">
        <f>IF(O158="SI",IFERROR(INDEX('MAPA ASIENTOS'!$D:$D,MATCH(P158,'MAPA ASIENTOS'!$A:$A,0)),"SIN ASIGNAR"),"")</f>
        <v/>
      </c>
    </row>
    <row r="159" ht="17.10000038146973" customFormat="1" customHeight="1" s="17">
      <c r="A159" s="315">
        <f>ROW()-1</f>
        <v/>
      </c>
      <c r="B159" s="293" t="n"/>
      <c r="C159" s="293" t="n"/>
      <c r="D159" s="315" t="inlineStr">
        <is>
          <t>OPA</t>
        </is>
      </c>
      <c r="E159" s="293" t="n"/>
      <c r="F159" s="318" t="inlineStr">
        <is>
          <t>VIP</t>
        </is>
      </c>
      <c r="G159" s="293" t="n"/>
      <c r="H159" s="293" t="inlineStr">
        <is>
          <t>Ignacio</t>
        </is>
      </c>
      <c r="I159" s="293" t="inlineStr">
        <is>
          <t>Yarur</t>
        </is>
      </c>
      <c r="J159" s="293" t="n"/>
      <c r="K159" s="293" t="inlineStr">
        <is>
          <t>NO</t>
        </is>
      </c>
      <c r="L159" s="293" t="inlineStr">
        <is>
          <t>Banco BCI</t>
        </is>
      </c>
      <c r="M159" s="293" t="n"/>
      <c r="N159" s="363">
        <f>IFERROR(VALUE(B159),9999)</f>
        <v/>
      </c>
      <c r="O159" s="363">
        <f>IF(AND(G159&lt;&gt;"",K159&lt;&gt;"NO",OR(PARAMETROS!$B$2="TODAS",F159=PARAMETROS!$B$2),OR(PARAMETROS!$B$3="SI y Pendiente",K159="SI")),"SI","NO")</f>
        <v/>
      </c>
      <c r="P159" s="363">
        <f>IF(O159="SI",COUNTIFS($O:$O,"SI",$N:$N,"&lt;"&amp;N159)+COUNTIFS($O:$O,"SI",$N:$N,N159,$A:$A,"&lt;="&amp;A159),"")</f>
        <v/>
      </c>
      <c r="Q159" s="363">
        <f>IF(O159="SI",IFERROR(INDEX('MAPA ASIENTOS'!$D:$D,MATCH(P159,'MAPA ASIENTOS'!$A:$A,0)),"SIN ASIGNAR"),"")</f>
        <v/>
      </c>
    </row>
    <row r="160" ht="17.10000038146973" customFormat="1" customHeight="1" s="17">
      <c r="A160" s="313">
        <f>ROW()-1</f>
        <v/>
      </c>
      <c r="B160" s="292" t="n"/>
      <c r="C160" s="292" t="n"/>
      <c r="D160" s="313" t="inlineStr">
        <is>
          <t>OPA</t>
        </is>
      </c>
      <c r="E160" s="292" t="n"/>
      <c r="F160" s="317" t="inlineStr">
        <is>
          <t>VIP</t>
        </is>
      </c>
      <c r="G160" s="292" t="n"/>
      <c r="H160" s="292" t="inlineStr">
        <is>
          <t>Andrés</t>
        </is>
      </c>
      <c r="I160" s="292" t="inlineStr">
        <is>
          <t>Trautmann</t>
        </is>
      </c>
      <c r="J160" s="292" t="n"/>
      <c r="K160" s="292" t="inlineStr">
        <is>
          <t>Pendiente</t>
        </is>
      </c>
      <c r="L160" s="292" t="inlineStr">
        <is>
          <t>Banco Santander</t>
        </is>
      </c>
      <c r="M160" s="292" t="n"/>
      <c r="N160" s="363">
        <f>IFERROR(VALUE(B160),9999)</f>
        <v/>
      </c>
      <c r="O160" s="363">
        <f>IF(AND(G160&lt;&gt;"",K160&lt;&gt;"NO",OR(PARAMETROS!$B$2="TODAS",F160=PARAMETROS!$B$2),OR(PARAMETROS!$B$3="SI y Pendiente",K160="SI")),"SI","NO")</f>
        <v/>
      </c>
      <c r="P160" s="363">
        <f>IF(O160="SI",COUNTIFS($O:$O,"SI",$N:$N,"&lt;"&amp;N160)+COUNTIFS($O:$O,"SI",$N:$N,N160,$A:$A,"&lt;="&amp;A160),"")</f>
        <v/>
      </c>
      <c r="Q160" s="363">
        <f>IF(O160="SI",IFERROR(INDEX('MAPA ASIENTOS'!$D:$D,MATCH(P160,'MAPA ASIENTOS'!$A:$A,0)),"SIN ASIGNAR"),"")</f>
        <v/>
      </c>
    </row>
    <row r="161" ht="17.10000038146973" customFormat="1" customHeight="1" s="17">
      <c r="A161" s="322">
        <f>ROW()-1</f>
        <v/>
      </c>
      <c r="B161" s="293" t="inlineStr">
        <is>
          <t>S/P</t>
        </is>
      </c>
      <c r="C161" s="293" t="inlineStr">
        <is>
          <t>Resto de fuentes / orden original del Maestro: ASMAR DIRECCIÓN</t>
        </is>
      </c>
      <c r="D161" s="322" t="inlineStr">
        <is>
          <t>OPA</t>
        </is>
      </c>
      <c r="E161" s="318" t="n"/>
      <c r="F161" s="318" t="inlineStr">
        <is>
          <t>VIP</t>
        </is>
      </c>
      <c r="G161" s="293" t="inlineStr">
        <is>
          <t>Leiva Larrañaga, Constanza</t>
        </is>
      </c>
      <c r="H161" s="318" t="inlineStr">
        <is>
          <t>Constanza</t>
        </is>
      </c>
      <c r="I161" s="318" t="inlineStr">
        <is>
          <t>Leiva</t>
        </is>
      </c>
      <c r="J161" s="318" t="inlineStr">
        <is>
          <t>Larrañaga</t>
        </is>
      </c>
      <c r="K161" s="318" t="inlineStr">
        <is>
          <t>SI</t>
        </is>
      </c>
      <c r="L161" s="318" t="inlineStr">
        <is>
          <t>T2 Rny</t>
        </is>
      </c>
      <c r="M161" s="293" t="inlineStr">
        <is>
          <t>Madrina</t>
        </is>
      </c>
      <c r="N161" s="363">
        <f>IFERROR(VALUE(B161),9999)</f>
        <v/>
      </c>
      <c r="O161" s="363">
        <f>IF(AND(G161&lt;&gt;"",K161&lt;&gt;"NO",OR(PARAMETROS!$B$2="TODAS",F161=PARAMETROS!$B$2),OR(PARAMETROS!$B$3="SI y Pendiente",K161="SI")),"SI","NO")</f>
        <v/>
      </c>
      <c r="P161" s="363">
        <f>IF(O161="SI",COUNTIFS($O:$O,"SI",$N:$N,"&lt;"&amp;N161)+COUNTIFS($O:$O,"SI",$N:$N,N161,$A:$A,"&lt;="&amp;A161),"")</f>
        <v/>
      </c>
      <c r="Q161" s="363">
        <f>IF(O161="SI",IFERROR(INDEX('MAPA ASIENTOS'!$D:$D,MATCH(P161,'MAPA ASIENTOS'!$A:$A,0)),"SIN ASIGNAR"),"")</f>
        <v/>
      </c>
    </row>
    <row r="162" ht="17.10000038146973" customFormat="1" customHeight="1" s="17">
      <c r="A162" s="319">
        <f>ROW()-1</f>
        <v/>
      </c>
      <c r="B162" s="292" t="inlineStr">
        <is>
          <t>S/P</t>
        </is>
      </c>
      <c r="C162" s="292" t="inlineStr">
        <is>
          <t>Resto de fuentes / orden original del Maestro: ASMAR DIRECCIÓN</t>
        </is>
      </c>
      <c r="D162" s="319" t="inlineStr">
        <is>
          <t>OPA</t>
        </is>
      </c>
      <c r="E162" s="317" t="n"/>
      <c r="F162" s="317" t="inlineStr">
        <is>
          <t>VIP</t>
        </is>
      </c>
      <c r="G162" s="292" t="inlineStr">
        <is>
          <t>Leiva Larrañaga, Marcela Paz</t>
        </is>
      </c>
      <c r="H162" s="317" t="inlineStr">
        <is>
          <t>Marcela Paz</t>
        </is>
      </c>
      <c r="I162" s="317" t="inlineStr">
        <is>
          <t>Leiva</t>
        </is>
      </c>
      <c r="J162" s="317" t="inlineStr">
        <is>
          <t>Larrañaga</t>
        </is>
      </c>
      <c r="K162" s="317" t="inlineStr">
        <is>
          <t>Pendiente</t>
        </is>
      </c>
      <c r="L162" s="317" t="n"/>
      <c r="M162" s="292" t="inlineStr">
        <is>
          <t>Madrina</t>
        </is>
      </c>
      <c r="N162" s="363">
        <f>IFERROR(VALUE(B162),9999)</f>
        <v/>
      </c>
      <c r="O162" s="363">
        <f>IF(AND(G162&lt;&gt;"",K162&lt;&gt;"NO",OR(PARAMETROS!$B$2="TODAS",F162=PARAMETROS!$B$2),OR(PARAMETROS!$B$3="SI y Pendiente",K162="SI")),"SI","NO")</f>
        <v/>
      </c>
      <c r="P162" s="363">
        <f>IF(O162="SI",COUNTIFS($O:$O,"SI",$N:$N,"&lt;"&amp;N162)+COUNTIFS($O:$O,"SI",$N:$N,N162,$A:$A,"&lt;="&amp;A162),"")</f>
        <v/>
      </c>
      <c r="Q162" s="363">
        <f>IF(O162="SI",IFERROR(INDEX('MAPA ASIENTOS'!$D:$D,MATCH(P162,'MAPA ASIENTOS'!$A:$A,0)),"SIN ASIGNAR"),"")</f>
        <v/>
      </c>
    </row>
    <row r="163" hidden="1" ht="12.75" customFormat="1" customHeight="1" s="36">
      <c r="A163" s="294">
        <f>ROW()-1</f>
        <v/>
      </c>
      <c r="B163" s="294" t="n">
        <v>3</v>
      </c>
      <c r="C163" s="294" t="inlineStr">
        <is>
          <t>Resto de fuentes / orden original del Maestro: CIVILES</t>
        </is>
      </c>
      <c r="D163" s="294" t="inlineStr">
        <is>
          <t>Civiles</t>
        </is>
      </c>
      <c r="E163" s="294" t="inlineStr">
        <is>
          <t>Ministro</t>
        </is>
      </c>
      <c r="F163" s="294" t="inlineStr">
        <is>
          <t>Civiles</t>
        </is>
      </c>
      <c r="G163" s="294" t="n"/>
      <c r="H163" s="294" t="n"/>
      <c r="I163" s="294" t="n"/>
      <c r="J163" s="294" t="n"/>
      <c r="K163" s="294" t="inlineStr">
        <is>
          <t>Pendiente</t>
        </is>
      </c>
      <c r="L163" s="294" t="inlineStr">
        <is>
          <t>Ministro de la Excelentísima Corte Suprema</t>
        </is>
      </c>
      <c r="M163" s="294" t="n"/>
      <c r="N163" s="363">
        <f>IFERROR(VALUE(B163),9999)</f>
        <v/>
      </c>
      <c r="O163" s="363">
        <f>IF(AND(G163&lt;&gt;"",K163&lt;&gt;"NO",OR(PARAMETROS!$B$2="TODAS",F163=PARAMETROS!$B$2),OR(PARAMETROS!$B$3="SI y Pendiente",K163="SI")),"SI","NO")</f>
        <v/>
      </c>
      <c r="P163" s="363">
        <f>IF(O163="SI",COUNTIFS($O:$O,"SI",$N:$N,"&lt;"&amp;N163)+COUNTIFS($O:$O,"SI",$N:$N,N163,$A:$A,"&lt;="&amp;A163),"")</f>
        <v/>
      </c>
      <c r="Q163" s="363">
        <f>IF(O163="SI",IFERROR(INDEX('MAPA ASIENTOS'!$D:$D,MATCH(P163,'MAPA ASIENTOS'!$A:$A,0)),"SIN ASIGNAR"),"")</f>
        <v/>
      </c>
    </row>
    <row r="164" hidden="1" ht="12.75" customFormat="1" customHeight="1" s="291">
      <c r="A164" s="293">
        <f>ROW()-1</f>
        <v/>
      </c>
      <c r="B164" s="293" t="n">
        <v>24</v>
      </c>
      <c r="C164" s="293" t="inlineStr">
        <is>
          <t>Resto de fuentes / orden original del Maestro: CIVILES</t>
        </is>
      </c>
      <c r="D164" s="293" t="inlineStr">
        <is>
          <t>Civiles</t>
        </is>
      </c>
      <c r="E164" s="293" t="n"/>
      <c r="F164" s="293" t="inlineStr">
        <is>
          <t>Civiles</t>
        </is>
      </c>
      <c r="G164" s="293" t="n"/>
      <c r="H164" s="293" t="n"/>
      <c r="I164" s="293" t="n"/>
      <c r="J164" s="293" t="n"/>
      <c r="K164" s="293" t="inlineStr">
        <is>
          <t>Pendiente</t>
        </is>
      </c>
      <c r="L164" s="293" t="inlineStr">
        <is>
          <t>Ministra de Desarrollo Social</t>
        </is>
      </c>
      <c r="M164" s="293" t="n"/>
      <c r="N164" s="363">
        <f>IFERROR(VALUE(B164),9999)</f>
        <v/>
      </c>
      <c r="O164" s="363">
        <f>IF(AND(G164&lt;&gt;"",K164&lt;&gt;"NO",OR(PARAMETROS!$B$2="TODAS",F164=PARAMETROS!$B$2),OR(PARAMETROS!$B$3="SI y Pendiente",K164="SI")),"SI","NO")</f>
        <v/>
      </c>
      <c r="P164" s="363">
        <f>IF(O164="SI",COUNTIFS($O:$O,"SI",$N:$N,"&lt;"&amp;N164)+COUNTIFS($O:$O,"SI",$N:$N,N164,$A:$A,"&lt;="&amp;A164),"")</f>
        <v/>
      </c>
      <c r="Q164" s="363">
        <f>IF(O164="SI",IFERROR(INDEX('MAPA ASIENTOS'!$D:$D,MATCH(P164,'MAPA ASIENTOS'!$A:$A,0)),"SIN ASIGNAR"),"")</f>
        <v/>
      </c>
    </row>
    <row r="165" hidden="1" ht="12.75" customFormat="1" customHeight="1" s="291">
      <c r="A165" s="294">
        <f>ROW()-1</f>
        <v/>
      </c>
      <c r="B165" s="294" t="n">
        <v>26</v>
      </c>
      <c r="C165" s="294" t="inlineStr">
        <is>
          <t>Resto de fuentes / orden original del Maestro: CIVILES</t>
        </is>
      </c>
      <c r="D165" s="294" t="inlineStr">
        <is>
          <t>Civiles</t>
        </is>
      </c>
      <c r="E165" s="294" t="inlineStr">
        <is>
          <t>Ministro</t>
        </is>
      </c>
      <c r="F165" s="294" t="inlineStr">
        <is>
          <t>Civiles</t>
        </is>
      </c>
      <c r="G165" s="294" t="n"/>
      <c r="H165" s="294" t="n"/>
      <c r="I165" s="294" t="n"/>
      <c r="J165" s="294" t="n"/>
      <c r="K165" s="294" t="inlineStr">
        <is>
          <t>Pendiente</t>
        </is>
      </c>
      <c r="L165" s="294" t="inlineStr">
        <is>
          <t>Ministro de Justicia y Derechos Humanos</t>
        </is>
      </c>
      <c r="M165" s="294" t="n"/>
      <c r="N165" s="363">
        <f>IFERROR(VALUE(B165),9999)</f>
        <v/>
      </c>
      <c r="O165" s="363">
        <f>IF(AND(G165&lt;&gt;"",K165&lt;&gt;"NO",OR(PARAMETROS!$B$2="TODAS",F165=PARAMETROS!$B$2),OR(PARAMETROS!$B$3="SI y Pendiente",K165="SI")),"SI","NO")</f>
        <v/>
      </c>
      <c r="P165" s="363">
        <f>IF(O165="SI",COUNTIFS($O:$O,"SI",$N:$N,"&lt;"&amp;N165)+COUNTIFS($O:$O,"SI",$N:$N,N165,$A:$A,"&lt;="&amp;A165),"")</f>
        <v/>
      </c>
      <c r="Q165" s="363">
        <f>IF(O165="SI",IFERROR(INDEX('MAPA ASIENTOS'!$D:$D,MATCH(P165,'MAPA ASIENTOS'!$A:$A,0)),"SIN ASIGNAR"),"")</f>
        <v/>
      </c>
    </row>
    <row r="166" hidden="1" ht="12.75" customFormat="1" customHeight="1" s="291">
      <c r="A166" s="293">
        <f>ROW()-1</f>
        <v/>
      </c>
      <c r="B166" s="293" t="n">
        <v>30</v>
      </c>
      <c r="C166" s="293" t="inlineStr">
        <is>
          <t>Resto de fuentes / orden original del Maestro: CIVILES</t>
        </is>
      </c>
      <c r="D166" s="293" t="inlineStr">
        <is>
          <t>Civiles</t>
        </is>
      </c>
      <c r="E166" s="293" t="inlineStr">
        <is>
          <t>Ministro</t>
        </is>
      </c>
      <c r="F166" s="293" t="inlineStr">
        <is>
          <t>Civiles</t>
        </is>
      </c>
      <c r="G166" s="293" t="n"/>
      <c r="H166" s="293" t="n"/>
      <c r="I166" s="293" t="n"/>
      <c r="J166" s="293" t="n"/>
      <c r="K166" s="293" t="inlineStr">
        <is>
          <t>Pendiente</t>
        </is>
      </c>
      <c r="L166" s="293" t="inlineStr">
        <is>
          <t>Ministro de Vivienda y Urbanismo</t>
        </is>
      </c>
      <c r="M166" s="293" t="n"/>
      <c r="N166" s="363">
        <f>IFERROR(VALUE(B166),9999)</f>
        <v/>
      </c>
      <c r="O166" s="363">
        <f>IF(AND(G166&lt;&gt;"",K166&lt;&gt;"NO",OR(PARAMETROS!$B$2="TODAS",F166=PARAMETROS!$B$2),OR(PARAMETROS!$B$3="SI y Pendiente",K166="SI")),"SI","NO")</f>
        <v/>
      </c>
      <c r="P166" s="363">
        <f>IF(O166="SI",COUNTIFS($O:$O,"SI",$N:$N,"&lt;"&amp;N166)+COUNTIFS($O:$O,"SI",$N:$N,N166,$A:$A,"&lt;="&amp;A166),"")</f>
        <v/>
      </c>
      <c r="Q166" s="363">
        <f>IF(O166="SI",IFERROR(INDEX('MAPA ASIENTOS'!$D:$D,MATCH(P166,'MAPA ASIENTOS'!$A:$A,0)),"SIN ASIGNAR"),"")</f>
        <v/>
      </c>
    </row>
    <row r="167" hidden="1" ht="12.75" customFormat="1" customHeight="1" s="291">
      <c r="A167" s="294">
        <f>ROW()-1</f>
        <v/>
      </c>
      <c r="B167" s="294" t="n">
        <v>38</v>
      </c>
      <c r="C167" s="294" t="inlineStr">
        <is>
          <t>Resto de fuentes / orden original del Maestro: CIVILES</t>
        </is>
      </c>
      <c r="D167" s="294" t="inlineStr">
        <is>
          <t>Civiles</t>
        </is>
      </c>
      <c r="E167" s="294" t="n"/>
      <c r="F167" s="294" t="inlineStr">
        <is>
          <t>Civiles</t>
        </is>
      </c>
      <c r="G167" s="294" t="n"/>
      <c r="H167" s="294" t="n"/>
      <c r="I167" s="294" t="n"/>
      <c r="J167" s="294" t="n"/>
      <c r="K167" s="294" t="inlineStr">
        <is>
          <t>Pendiente</t>
        </is>
      </c>
      <c r="L167" s="294" t="inlineStr">
        <is>
          <t>Ministra del Deporte</t>
        </is>
      </c>
      <c r="M167" s="294" t="n"/>
      <c r="N167" s="363">
        <f>IFERROR(VALUE(B167),9999)</f>
        <v/>
      </c>
      <c r="O167" s="363">
        <f>IF(AND(G167&lt;&gt;"",K167&lt;&gt;"NO",OR(PARAMETROS!$B$2="TODAS",F167=PARAMETROS!$B$2),OR(PARAMETROS!$B$3="SI y Pendiente",K167="SI")),"SI","NO")</f>
        <v/>
      </c>
      <c r="P167" s="363">
        <f>IF(O167="SI",COUNTIFS($O:$O,"SI",$N:$N,"&lt;"&amp;N167)+COUNTIFS($O:$O,"SI",$N:$N,N167,$A:$A,"&lt;="&amp;A167),"")</f>
        <v/>
      </c>
      <c r="Q167" s="363">
        <f>IF(O167="SI",IFERROR(INDEX('MAPA ASIENTOS'!$D:$D,MATCH(P167,'MAPA ASIENTOS'!$A:$A,0)),"SIN ASIGNAR"),"")</f>
        <v/>
      </c>
    </row>
    <row r="168" hidden="1" ht="12.75" customFormat="1" customHeight="1" s="291">
      <c r="A168" s="293">
        <f>ROW()-1</f>
        <v/>
      </c>
      <c r="B168" s="293" t="n">
        <v>39</v>
      </c>
      <c r="C168" s="293" t="inlineStr">
        <is>
          <t>Resto de fuentes / orden original del Maestro: CIVILES</t>
        </is>
      </c>
      <c r="D168" s="293" t="inlineStr">
        <is>
          <t>Civiles</t>
        </is>
      </c>
      <c r="E168" s="293" t="n"/>
      <c r="F168" s="293" t="inlineStr">
        <is>
          <t>Civiles</t>
        </is>
      </c>
      <c r="G168" s="293" t="n"/>
      <c r="H168" s="293" t="n"/>
      <c r="I168" s="293" t="n"/>
      <c r="J168" s="293" t="n"/>
      <c r="K168" s="293" t="inlineStr">
        <is>
          <t>Pendiente</t>
        </is>
      </c>
      <c r="L168" s="293" t="inlineStr">
        <is>
          <t>Ministra de la Mujer y Equidad de Género</t>
        </is>
      </c>
      <c r="M168" s="293" t="n"/>
      <c r="N168" s="363">
        <f>IFERROR(VALUE(B168),9999)</f>
        <v/>
      </c>
      <c r="O168" s="363">
        <f>IF(AND(G168&lt;&gt;"",K168&lt;&gt;"NO",OR(PARAMETROS!$B$2="TODAS",F168=PARAMETROS!$B$2),OR(PARAMETROS!$B$3="SI y Pendiente",K168="SI")),"SI","NO")</f>
        <v/>
      </c>
      <c r="P168" s="363">
        <f>IF(O168="SI",COUNTIFS($O:$O,"SI",$N:$N,"&lt;"&amp;N168)+COUNTIFS($O:$O,"SI",$N:$N,N168,$A:$A,"&lt;="&amp;A168),"")</f>
        <v/>
      </c>
      <c r="Q168" s="363">
        <f>IF(O168="SI",IFERROR(INDEX('MAPA ASIENTOS'!$D:$D,MATCH(P168,'MAPA ASIENTOS'!$A:$A,0)),"SIN ASIGNAR"),"")</f>
        <v/>
      </c>
    </row>
    <row r="169" hidden="1" ht="12.75" customFormat="1" customHeight="1" s="291">
      <c r="A169" s="294">
        <f>ROW()-1</f>
        <v/>
      </c>
      <c r="B169" s="294" t="n">
        <v>61</v>
      </c>
      <c r="C169" s="294" t="inlineStr">
        <is>
          <t>Resto de fuentes / orden original del Maestro: CIVILES</t>
        </is>
      </c>
      <c r="D169" s="294" t="inlineStr">
        <is>
          <t>Civiles</t>
        </is>
      </c>
      <c r="E169" s="294" t="inlineStr">
        <is>
          <t>Subsecretario</t>
        </is>
      </c>
      <c r="F169" s="294" t="inlineStr">
        <is>
          <t>Civiles</t>
        </is>
      </c>
      <c r="G169" s="294" t="n"/>
      <c r="H169" s="294" t="n"/>
      <c r="I169" s="294" t="n"/>
      <c r="J169" s="294" t="n"/>
      <c r="K169" s="294" t="inlineStr">
        <is>
          <t>Pendiente</t>
        </is>
      </c>
      <c r="L169" s="294" t="inlineStr">
        <is>
          <t>Ex Subsecretaria para las Fuerzas Armadas</t>
        </is>
      </c>
      <c r="M169" s="294" t="n"/>
      <c r="N169" s="363">
        <f>IFERROR(VALUE(B169),9999)</f>
        <v/>
      </c>
      <c r="O169" s="363">
        <f>IF(AND(G169&lt;&gt;"",K169&lt;&gt;"NO",OR(PARAMETROS!$B$2="TODAS",F169=PARAMETROS!$B$2),OR(PARAMETROS!$B$3="SI y Pendiente",K169="SI")),"SI","NO")</f>
        <v/>
      </c>
      <c r="P169" s="363">
        <f>IF(O169="SI",COUNTIFS($O:$O,"SI",$N:$N,"&lt;"&amp;N169)+COUNTIFS($O:$O,"SI",$N:$N,N169,$A:$A,"&lt;="&amp;A169),"")</f>
        <v/>
      </c>
      <c r="Q169" s="363">
        <f>IF(O169="SI",IFERROR(INDEX('MAPA ASIENTOS'!$D:$D,MATCH(P169,'MAPA ASIENTOS'!$A:$A,0)),"SIN ASIGNAR"),"")</f>
        <v/>
      </c>
    </row>
    <row r="170" hidden="1" ht="12.75" customFormat="1" customHeight="1" s="291">
      <c r="A170" s="293">
        <f>ROW()-1</f>
        <v/>
      </c>
      <c r="B170" s="293" t="n">
        <v>61</v>
      </c>
      <c r="C170" s="293" t="inlineStr">
        <is>
          <t>Resto de fuentes / orden original del Maestro: CIVILES</t>
        </is>
      </c>
      <c r="D170" s="293" t="inlineStr">
        <is>
          <t>Civiles</t>
        </is>
      </c>
      <c r="E170" s="293" t="inlineStr">
        <is>
          <t>Subsecretario</t>
        </is>
      </c>
      <c r="F170" s="293" t="inlineStr">
        <is>
          <t>Civiles</t>
        </is>
      </c>
      <c r="G170" s="293" t="n"/>
      <c r="H170" s="293" t="n"/>
      <c r="I170" s="293" t="n"/>
      <c r="J170" s="293" t="n"/>
      <c r="K170" s="293" t="inlineStr">
        <is>
          <t>Pendiente</t>
        </is>
      </c>
      <c r="L170" s="293" t="inlineStr">
        <is>
          <t>Ex Subsecretario de Defensa</t>
        </is>
      </c>
      <c r="M170" s="293" t="n"/>
      <c r="N170" s="363">
        <f>IFERROR(VALUE(B170),9999)</f>
        <v/>
      </c>
      <c r="O170" s="363">
        <f>IF(AND(G170&lt;&gt;"",K170&lt;&gt;"NO",OR(PARAMETROS!$B$2="TODAS",F170=PARAMETROS!$B$2),OR(PARAMETROS!$B$3="SI y Pendiente",K170="SI")),"SI","NO")</f>
        <v/>
      </c>
      <c r="P170" s="363">
        <f>IF(O170="SI",COUNTIFS($O:$O,"SI",$N:$N,"&lt;"&amp;N170)+COUNTIFS($O:$O,"SI",$N:$N,N170,$A:$A,"&lt;="&amp;A170),"")</f>
        <v/>
      </c>
      <c r="Q170" s="363">
        <f>IF(O170="SI",IFERROR(INDEX('MAPA ASIENTOS'!$D:$D,MATCH(P170,'MAPA ASIENTOS'!$A:$A,0)),"SIN ASIGNAR"),"")</f>
        <v/>
      </c>
    </row>
    <row r="171" hidden="1" ht="12.75" customFormat="1" customHeight="1" s="291">
      <c r="A171" s="294">
        <f>ROW()-1</f>
        <v/>
      </c>
      <c r="B171" s="294" t="n">
        <v>61</v>
      </c>
      <c r="C171" s="294" t="inlineStr">
        <is>
          <t>Resto de fuentes / orden original del Maestro: CIVILES</t>
        </is>
      </c>
      <c r="D171" s="294" t="inlineStr">
        <is>
          <t>Civiles</t>
        </is>
      </c>
      <c r="E171" s="294" t="inlineStr">
        <is>
          <t>Subsecretario</t>
        </is>
      </c>
      <c r="F171" s="294" t="inlineStr">
        <is>
          <t>Civiles</t>
        </is>
      </c>
      <c r="G171" s="294" t="n"/>
      <c r="H171" s="294" t="n"/>
      <c r="I171" s="294" t="n"/>
      <c r="J171" s="294" t="n"/>
      <c r="K171" s="294" t="inlineStr">
        <is>
          <t>Pendiente</t>
        </is>
      </c>
      <c r="L171" s="294" t="inlineStr">
        <is>
          <t>Subsecretario de Pesca y Acuicultura</t>
        </is>
      </c>
      <c r="M171" s="294" t="n"/>
      <c r="N171" s="363">
        <f>IFERROR(VALUE(B171),9999)</f>
        <v/>
      </c>
      <c r="O171" s="363">
        <f>IF(AND(G171&lt;&gt;"",K171&lt;&gt;"NO",OR(PARAMETROS!$B$2="TODAS",F171=PARAMETROS!$B$2),OR(PARAMETROS!$B$3="SI y Pendiente",K171="SI")),"SI","NO")</f>
        <v/>
      </c>
      <c r="P171" s="363">
        <f>IF(O171="SI",COUNTIFS($O:$O,"SI",$N:$N,"&lt;"&amp;N171)+COUNTIFS($O:$O,"SI",$N:$N,N171,$A:$A,"&lt;="&amp;A171),"")</f>
        <v/>
      </c>
      <c r="Q171" s="363">
        <f>IF(O171="SI",IFERROR(INDEX('MAPA ASIENTOS'!$D:$D,MATCH(P171,'MAPA ASIENTOS'!$A:$A,0)),"SIN ASIGNAR"),"")</f>
        <v/>
      </c>
    </row>
    <row r="172" hidden="1" ht="12.75" customFormat="1" customHeight="1" s="291">
      <c r="A172" s="293">
        <f>ROW()-1</f>
        <v/>
      </c>
      <c r="B172" s="293" t="n">
        <v>138</v>
      </c>
      <c r="C172" s="293" t="inlineStr">
        <is>
          <t>Resto de fuentes / orden original del Maestro: CIVILES</t>
        </is>
      </c>
      <c r="D172" s="293" t="inlineStr">
        <is>
          <t>Civiles</t>
        </is>
      </c>
      <c r="E172" s="293" t="inlineStr">
        <is>
          <t>Alcalde</t>
        </is>
      </c>
      <c r="F172" s="293" t="inlineStr">
        <is>
          <t>Civiles</t>
        </is>
      </c>
      <c r="G172" s="293" t="n"/>
      <c r="H172" s="293" t="n"/>
      <c r="I172" s="293" t="n"/>
      <c r="J172" s="293" t="n"/>
      <c r="K172" s="293" t="inlineStr">
        <is>
          <t>Pendiente</t>
        </is>
      </c>
      <c r="L172" s="293" t="inlineStr">
        <is>
          <t>Alcalde Ilustre Municipalidad de Concepción</t>
        </is>
      </c>
      <c r="M172" s="293" t="n"/>
      <c r="N172" s="363">
        <f>IFERROR(VALUE(B172),9999)</f>
        <v/>
      </c>
      <c r="O172" s="363">
        <f>IF(AND(G172&lt;&gt;"",K172&lt;&gt;"NO",OR(PARAMETROS!$B$2="TODAS",F172=PARAMETROS!$B$2),OR(PARAMETROS!$B$3="SI y Pendiente",K172="SI")),"SI","NO")</f>
        <v/>
      </c>
      <c r="P172" s="363">
        <f>IF(O172="SI",COUNTIFS($O:$O,"SI",$N:$N,"&lt;"&amp;N172)+COUNTIFS($O:$O,"SI",$N:$N,N172,$A:$A,"&lt;="&amp;A172),"")</f>
        <v/>
      </c>
      <c r="Q172" s="363">
        <f>IF(O172="SI",IFERROR(INDEX('MAPA ASIENTOS'!$D:$D,MATCH(P172,'MAPA ASIENTOS'!$A:$A,0)),"SIN ASIGNAR"),"")</f>
        <v/>
      </c>
    </row>
    <row r="173" hidden="1" ht="12.75" customFormat="1" customHeight="1" s="291">
      <c r="A173" s="294">
        <f>ROW()-1</f>
        <v/>
      </c>
      <c r="B173" s="294" t="n">
        <v>138</v>
      </c>
      <c r="C173" s="294" t="inlineStr">
        <is>
          <t>Resto de fuentes / orden original del Maestro: CIVILES</t>
        </is>
      </c>
      <c r="D173" s="294" t="inlineStr">
        <is>
          <t>Civiles</t>
        </is>
      </c>
      <c r="E173" s="294" t="inlineStr">
        <is>
          <t>Alcalde</t>
        </is>
      </c>
      <c r="F173" s="294" t="inlineStr">
        <is>
          <t>Civiles</t>
        </is>
      </c>
      <c r="G173" s="294" t="n"/>
      <c r="H173" s="294" t="n"/>
      <c r="I173" s="294" t="n"/>
      <c r="J173" s="294" t="n"/>
      <c r="K173" s="294" t="inlineStr">
        <is>
          <t>Pendiente</t>
        </is>
      </c>
      <c r="L173" s="294" t="inlineStr">
        <is>
          <t>Alcalde Ilustre Municipalidad de Hualpén</t>
        </is>
      </c>
      <c r="M173" s="294" t="n"/>
      <c r="N173" s="363">
        <f>IFERROR(VALUE(B173),9999)</f>
        <v/>
      </c>
      <c r="O173" s="363">
        <f>IF(AND(G173&lt;&gt;"",K173&lt;&gt;"NO",OR(PARAMETROS!$B$2="TODAS",F173=PARAMETROS!$B$2),OR(PARAMETROS!$B$3="SI y Pendiente",K173="SI")),"SI","NO")</f>
        <v/>
      </c>
      <c r="P173" s="363">
        <f>IF(O173="SI",COUNTIFS($O:$O,"SI",$N:$N,"&lt;"&amp;N173)+COUNTIFS($O:$O,"SI",$N:$N,N173,$A:$A,"&lt;="&amp;A173),"")</f>
        <v/>
      </c>
      <c r="Q173" s="363">
        <f>IF(O173="SI",IFERROR(INDEX('MAPA ASIENTOS'!$D:$D,MATCH(P173,'MAPA ASIENTOS'!$A:$A,0)),"SIN ASIGNAR"),"")</f>
        <v/>
      </c>
    </row>
    <row r="174" hidden="1" ht="12.75" customFormat="1" customHeight="1" s="291">
      <c r="A174" s="293">
        <f>ROW()-1</f>
        <v/>
      </c>
      <c r="B174" s="293" t="n">
        <v>138</v>
      </c>
      <c r="C174" s="293" t="inlineStr">
        <is>
          <t>Resto de fuentes / orden original del Maestro: CIVILES</t>
        </is>
      </c>
      <c r="D174" s="293" t="inlineStr">
        <is>
          <t>Civiles</t>
        </is>
      </c>
      <c r="E174" s="293" t="inlineStr">
        <is>
          <t>Alcalde</t>
        </is>
      </c>
      <c r="F174" s="293" t="inlineStr">
        <is>
          <t>Civiles</t>
        </is>
      </c>
      <c r="G174" s="293" t="n"/>
      <c r="H174" s="293" t="n"/>
      <c r="I174" s="293" t="n"/>
      <c r="J174" s="293" t="n"/>
      <c r="K174" s="293" t="inlineStr">
        <is>
          <t>Pendiente</t>
        </is>
      </c>
      <c r="L174" s="293" t="inlineStr">
        <is>
          <t>Alcalde Ilustre Municipalidad de Talcahuano</t>
        </is>
      </c>
      <c r="M174" s="293" t="n"/>
      <c r="N174" s="363">
        <f>IFERROR(VALUE(B174),9999)</f>
        <v/>
      </c>
      <c r="O174" s="363">
        <f>IF(AND(G174&lt;&gt;"",K174&lt;&gt;"NO",OR(PARAMETROS!$B$2="TODAS",F174=PARAMETROS!$B$2),OR(PARAMETROS!$B$3="SI y Pendiente",K174="SI")),"SI","NO")</f>
        <v/>
      </c>
      <c r="P174" s="363">
        <f>IF(O174="SI",COUNTIFS($O:$O,"SI",$N:$N,"&lt;"&amp;N174)+COUNTIFS($O:$O,"SI",$N:$N,N174,$A:$A,"&lt;="&amp;A174),"")</f>
        <v/>
      </c>
      <c r="Q174" s="363">
        <f>IF(O174="SI",IFERROR(INDEX('MAPA ASIENTOS'!$D:$D,MATCH(P174,'MAPA ASIENTOS'!$A:$A,0)),"SIN ASIGNAR"),"")</f>
        <v/>
      </c>
    </row>
    <row r="175" hidden="1" ht="12.75" customFormat="1" customHeight="1" s="291">
      <c r="A175" s="294">
        <f>ROW()-1</f>
        <v/>
      </c>
      <c r="B175" s="294" t="inlineStr">
        <is>
          <t>S/P</t>
        </is>
      </c>
      <c r="C175" s="294" t="inlineStr">
        <is>
          <t>Resto de fuentes / orden original del Maestro: CIVILES</t>
        </is>
      </c>
      <c r="D175" s="294" t="inlineStr">
        <is>
          <t>Civiles</t>
        </is>
      </c>
      <c r="E175" s="294" t="inlineStr">
        <is>
          <t>Su Excelencia</t>
        </is>
      </c>
      <c r="F175" s="294" t="inlineStr">
        <is>
          <t>Civiles</t>
        </is>
      </c>
      <c r="G175" s="294" t="n"/>
      <c r="H175" s="294" t="n"/>
      <c r="I175" s="294" t="n"/>
      <c r="J175" s="294" t="n"/>
      <c r="K175" s="294" t="inlineStr">
        <is>
          <t>Pendiente</t>
        </is>
      </c>
      <c r="L175" s="294" t="inlineStr">
        <is>
          <t>Jefe de Gabinete del Presidente de la Republica</t>
        </is>
      </c>
      <c r="M175" s="294" t="n"/>
      <c r="N175" s="363">
        <f>IFERROR(VALUE(B175),9999)</f>
        <v/>
      </c>
      <c r="O175" s="363">
        <f>IF(AND(G175&lt;&gt;"",K175&lt;&gt;"NO",OR(PARAMETROS!$B$2="TODAS",F175=PARAMETROS!$B$2),OR(PARAMETROS!$B$3="SI y Pendiente",K175="SI")),"SI","NO")</f>
        <v/>
      </c>
      <c r="P175" s="363">
        <f>IF(O175="SI",COUNTIFS($O:$O,"SI",$N:$N,"&lt;"&amp;N175)+COUNTIFS($O:$O,"SI",$N:$N,N175,$A:$A,"&lt;="&amp;A175),"")</f>
        <v/>
      </c>
      <c r="Q175" s="363">
        <f>IF(O175="SI",IFERROR(INDEX('MAPA ASIENTOS'!$D:$D,MATCH(P175,'MAPA ASIENTOS'!$A:$A,0)),"SIN ASIGNAR"),"")</f>
        <v/>
      </c>
    </row>
    <row r="176" hidden="1" ht="12.75" customFormat="1" customHeight="1" s="291">
      <c r="A176" s="293">
        <f>ROW()-1</f>
        <v/>
      </c>
      <c r="B176" s="293" t="inlineStr">
        <is>
          <t>S/P</t>
        </is>
      </c>
      <c r="C176" s="293" t="inlineStr">
        <is>
          <t>Resto de fuentes / orden original del Maestro: CIVILES</t>
        </is>
      </c>
      <c r="D176" s="293" t="inlineStr">
        <is>
          <t>Civiles</t>
        </is>
      </c>
      <c r="E176" s="293" t="n"/>
      <c r="F176" s="293" t="inlineStr">
        <is>
          <t>Civiles</t>
        </is>
      </c>
      <c r="G176" s="293" t="n"/>
      <c r="H176" s="293" t="n"/>
      <c r="I176" s="293" t="n"/>
      <c r="J176" s="293" t="n"/>
      <c r="K176" s="293" t="inlineStr">
        <is>
          <t>Pendiente</t>
        </is>
      </c>
      <c r="L176" s="293" t="inlineStr">
        <is>
          <t>Presidente de la Ilustrísima Corte de Apelaciones de Concepción</t>
        </is>
      </c>
      <c r="M176" s="293" t="n"/>
      <c r="N176" s="363">
        <f>IFERROR(VALUE(B176),9999)</f>
        <v/>
      </c>
      <c r="O176" s="363">
        <f>IF(AND(G176&lt;&gt;"",K176&lt;&gt;"NO",OR(PARAMETROS!$B$2="TODAS",F176=PARAMETROS!$B$2),OR(PARAMETROS!$B$3="SI y Pendiente",K176="SI")),"SI","NO")</f>
        <v/>
      </c>
      <c r="P176" s="363">
        <f>IF(O176="SI",COUNTIFS($O:$O,"SI",$N:$N,"&lt;"&amp;N176)+COUNTIFS($O:$O,"SI",$N:$N,N176,$A:$A,"&lt;="&amp;A176),"")</f>
        <v/>
      </c>
      <c r="Q176" s="363">
        <f>IF(O176="SI",IFERROR(INDEX('MAPA ASIENTOS'!$D:$D,MATCH(P176,'MAPA ASIENTOS'!$A:$A,0)),"SIN ASIGNAR"),"")</f>
        <v/>
      </c>
    </row>
    <row r="177" hidden="1" ht="12.75" customFormat="1" customHeight="1" s="291">
      <c r="A177" s="294">
        <f>ROW()-1</f>
        <v/>
      </c>
      <c r="B177" s="294" t="inlineStr">
        <is>
          <t>S/P</t>
        </is>
      </c>
      <c r="C177" s="294" t="inlineStr">
        <is>
          <t>Resto de fuentes / orden original del Maestro: CIVILES</t>
        </is>
      </c>
      <c r="D177" s="294" t="inlineStr">
        <is>
          <t>Civiles</t>
        </is>
      </c>
      <c r="E177" s="294" t="n"/>
      <c r="F177" s="294" t="inlineStr">
        <is>
          <t>Civiles</t>
        </is>
      </c>
      <c r="G177" s="294" t="n"/>
      <c r="H177" s="294" t="n"/>
      <c r="I177" s="294" t="n"/>
      <c r="J177" s="294" t="n"/>
      <c r="K177" s="294" t="inlineStr">
        <is>
          <t>Pendiente</t>
        </is>
      </c>
      <c r="L177" s="294" t="inlineStr">
        <is>
          <t>Jefe de Gabinete del Sr. Ministerio de Defensa Nacional</t>
        </is>
      </c>
      <c r="M177" s="294" t="n"/>
      <c r="N177" s="363">
        <f>IFERROR(VALUE(B177),9999)</f>
        <v/>
      </c>
      <c r="O177" s="363">
        <f>IF(AND(G177&lt;&gt;"",K177&lt;&gt;"NO",OR(PARAMETROS!$B$2="TODAS",F177=PARAMETROS!$B$2),OR(PARAMETROS!$B$3="SI y Pendiente",K177="SI")),"SI","NO")</f>
        <v/>
      </c>
      <c r="P177" s="363">
        <f>IF(O177="SI",COUNTIFS($O:$O,"SI",$N:$N,"&lt;"&amp;N177)+COUNTIFS($O:$O,"SI",$N:$N,N177,$A:$A,"&lt;="&amp;A177),"")</f>
        <v/>
      </c>
      <c r="Q177" s="363">
        <f>IF(O177="SI",IFERROR(INDEX('MAPA ASIENTOS'!$D:$D,MATCH(P177,'MAPA ASIENTOS'!$A:$A,0)),"SIN ASIGNAR"),"")</f>
        <v/>
      </c>
    </row>
    <row r="178" hidden="1" ht="12.75" customFormat="1" customHeight="1" s="291">
      <c r="A178" s="293">
        <f>ROW()-1</f>
        <v/>
      </c>
      <c r="B178" s="293" t="inlineStr">
        <is>
          <t>S/P</t>
        </is>
      </c>
      <c r="C178" s="293" t="inlineStr">
        <is>
          <t>Resto de fuentes / orden original del Maestro: CIVILES</t>
        </is>
      </c>
      <c r="D178" s="293" t="inlineStr">
        <is>
          <t>Civiles</t>
        </is>
      </c>
      <c r="E178" s="293" t="n"/>
      <c r="F178" s="293" t="inlineStr">
        <is>
          <t>Civiles</t>
        </is>
      </c>
      <c r="G178" s="293" t="n"/>
      <c r="H178" s="293" t="n"/>
      <c r="I178" s="293" t="n"/>
      <c r="J178" s="293" t="n"/>
      <c r="K178" s="293" t="inlineStr">
        <is>
          <t>Pendiente</t>
        </is>
      </c>
      <c r="L178" s="293" t="inlineStr">
        <is>
          <t>Ministra del Trabajo y Previsión Social</t>
        </is>
      </c>
      <c r="M178" s="293" t="n"/>
      <c r="N178" s="363">
        <f>IFERROR(VALUE(B178),9999)</f>
        <v/>
      </c>
      <c r="O178" s="363">
        <f>IF(AND(G178&lt;&gt;"",K178&lt;&gt;"NO",OR(PARAMETROS!$B$2="TODAS",F178=PARAMETROS!$B$2),OR(PARAMETROS!$B$3="SI y Pendiente",K178="SI")),"SI","NO")</f>
        <v/>
      </c>
      <c r="P178" s="363">
        <f>IF(O178="SI",COUNTIFS($O:$O,"SI",$N:$N,"&lt;"&amp;N178)+COUNTIFS($O:$O,"SI",$N:$N,N178,$A:$A,"&lt;="&amp;A178),"")</f>
        <v/>
      </c>
      <c r="Q178" s="363">
        <f>IF(O178="SI",IFERROR(INDEX('MAPA ASIENTOS'!$D:$D,MATCH(P178,'MAPA ASIENTOS'!$A:$A,0)),"SIN ASIGNAR"),"")</f>
        <v/>
      </c>
    </row>
    <row r="179" hidden="1" ht="12.75" customFormat="1" customHeight="1" s="291">
      <c r="A179" s="294">
        <f>ROW()-1</f>
        <v/>
      </c>
      <c r="B179" s="294" t="inlineStr">
        <is>
          <t>S/P</t>
        </is>
      </c>
      <c r="C179" s="294" t="inlineStr">
        <is>
          <t>Resto de fuentes / orden original del Maestro: CIVILES</t>
        </is>
      </c>
      <c r="D179" s="294" t="inlineStr">
        <is>
          <t>Civiles</t>
        </is>
      </c>
      <c r="E179" s="294" t="inlineStr">
        <is>
          <t>Rector</t>
        </is>
      </c>
      <c r="F179" s="294" t="inlineStr">
        <is>
          <t>Civiles</t>
        </is>
      </c>
      <c r="G179" s="294" t="n"/>
      <c r="H179" s="294" t="n"/>
      <c r="I179" s="294" t="n"/>
      <c r="J179" s="294" t="n"/>
      <c r="K179" s="294" t="inlineStr">
        <is>
          <t>Pendiente</t>
        </is>
      </c>
      <c r="L179" s="294" t="inlineStr">
        <is>
          <t>Director Nacional Servicio Nacional de Pesca y Acuicultura Sernapesca</t>
        </is>
      </c>
      <c r="M179" s="294" t="n"/>
      <c r="N179" s="363">
        <f>IFERROR(VALUE(B179),9999)</f>
        <v/>
      </c>
      <c r="O179" s="363">
        <f>IF(AND(G179&lt;&gt;"",K179&lt;&gt;"NO",OR(PARAMETROS!$B$2="TODAS",F179=PARAMETROS!$B$2),OR(PARAMETROS!$B$3="SI y Pendiente",K179="SI")),"SI","NO")</f>
        <v/>
      </c>
      <c r="P179" s="363">
        <f>IF(O179="SI",COUNTIFS($O:$O,"SI",$N:$N,"&lt;"&amp;N179)+COUNTIFS($O:$O,"SI",$N:$N,N179,$A:$A,"&lt;="&amp;A179),"")</f>
        <v/>
      </c>
      <c r="Q179" s="363">
        <f>IF(O179="SI",IFERROR(INDEX('MAPA ASIENTOS'!$D:$D,MATCH(P179,'MAPA ASIENTOS'!$A:$A,0)),"SIN ASIGNAR"),"")</f>
        <v/>
      </c>
    </row>
    <row r="180" hidden="1" ht="12.75" customFormat="1" customHeight="1" s="291">
      <c r="A180" s="293">
        <f>ROW()-1</f>
        <v/>
      </c>
      <c r="B180" s="293" t="inlineStr">
        <is>
          <t>S/P</t>
        </is>
      </c>
      <c r="C180" s="293" t="inlineStr">
        <is>
          <t>Resto de fuentes / orden original del Maestro: CIVILES</t>
        </is>
      </c>
      <c r="D180" s="293" t="inlineStr">
        <is>
          <t>Civiles</t>
        </is>
      </c>
      <c r="E180" s="293" t="inlineStr">
        <is>
          <t>Rector</t>
        </is>
      </c>
      <c r="F180" s="293" t="inlineStr">
        <is>
          <t>Civiles</t>
        </is>
      </c>
      <c r="G180" s="293" t="n"/>
      <c r="H180" s="293" t="n"/>
      <c r="I180" s="293" t="n"/>
      <c r="J180" s="293" t="n"/>
      <c r="K180" s="293" t="inlineStr">
        <is>
          <t>Pendiente</t>
        </is>
      </c>
      <c r="L180" s="293" t="inlineStr">
        <is>
          <t>Director Nacional Sna</t>
        </is>
      </c>
      <c r="M180" s="293" t="n"/>
      <c r="N180" s="363">
        <f>IFERROR(VALUE(B180),9999)</f>
        <v/>
      </c>
      <c r="O180" s="363">
        <f>IF(AND(G180&lt;&gt;"",K180&lt;&gt;"NO",OR(PARAMETROS!$B$2="TODAS",F180=PARAMETROS!$B$2),OR(PARAMETROS!$B$3="SI y Pendiente",K180="SI")),"SI","NO")</f>
        <v/>
      </c>
      <c r="P180" s="363">
        <f>IF(O180="SI",COUNTIFS($O:$O,"SI",$N:$N,"&lt;"&amp;N180)+COUNTIFS($O:$O,"SI",$N:$N,N180,$A:$A,"&lt;="&amp;A180),"")</f>
        <v/>
      </c>
      <c r="Q180" s="363">
        <f>IF(O180="SI",IFERROR(INDEX('MAPA ASIENTOS'!$D:$D,MATCH(P180,'MAPA ASIENTOS'!$A:$A,0)),"SIN ASIGNAR"),"")</f>
        <v/>
      </c>
    </row>
    <row r="181" hidden="1" ht="12.75" customFormat="1" customHeight="1" s="291">
      <c r="A181" s="294">
        <f>ROW()-1</f>
        <v/>
      </c>
      <c r="B181" s="294" t="inlineStr">
        <is>
          <t>S/P</t>
        </is>
      </c>
      <c r="C181" s="294" t="inlineStr">
        <is>
          <t>Resto de fuentes / orden original del Maestro: CIVILES</t>
        </is>
      </c>
      <c r="D181" s="294" t="inlineStr">
        <is>
          <t>Civiles</t>
        </is>
      </c>
      <c r="E181" s="294" t="inlineStr">
        <is>
          <t>Rector</t>
        </is>
      </c>
      <c r="F181" s="294" t="inlineStr">
        <is>
          <t>Civiles</t>
        </is>
      </c>
      <c r="G181" s="294" t="n"/>
      <c r="H181" s="294" t="n"/>
      <c r="I181" s="294" t="n"/>
      <c r="J181" s="294" t="n"/>
      <c r="K181" s="294" t="inlineStr">
        <is>
          <t>Pendiente</t>
        </is>
      </c>
      <c r="L181" s="294" t="inlineStr">
        <is>
          <t>Director Nacional Sna</t>
        </is>
      </c>
      <c r="M181" s="294" t="n"/>
      <c r="N181" s="363">
        <f>IFERROR(VALUE(B181),9999)</f>
        <v/>
      </c>
      <c r="O181" s="363">
        <f>IF(AND(G181&lt;&gt;"",K181&lt;&gt;"NO",OR(PARAMETROS!$B$2="TODAS",F181=PARAMETROS!$B$2),OR(PARAMETROS!$B$3="SI y Pendiente",K181="SI")),"SI","NO")</f>
        <v/>
      </c>
      <c r="P181" s="363">
        <f>IF(O181="SI",COUNTIFS($O:$O,"SI",$N:$N,"&lt;"&amp;N181)+COUNTIFS($O:$O,"SI",$N:$N,N181,$A:$A,"&lt;="&amp;A181),"")</f>
        <v/>
      </c>
      <c r="Q181" s="363">
        <f>IF(O181="SI",IFERROR(INDEX('MAPA ASIENTOS'!$D:$D,MATCH(P181,'MAPA ASIENTOS'!$A:$A,0)),"SIN ASIGNAR"),"")</f>
        <v/>
      </c>
    </row>
    <row r="182" hidden="1" ht="12.75" customFormat="1" customHeight="1" s="291">
      <c r="A182" s="293">
        <f>ROW()-1</f>
        <v/>
      </c>
      <c r="B182" s="293" t="inlineStr">
        <is>
          <t>S/P</t>
        </is>
      </c>
      <c r="C182" s="293" t="inlineStr">
        <is>
          <t>Resto de fuentes / orden original del Maestro: CIVILES</t>
        </is>
      </c>
      <c r="D182" s="293" t="inlineStr">
        <is>
          <t>Civiles</t>
        </is>
      </c>
      <c r="E182" s="293" t="inlineStr">
        <is>
          <t>Rector</t>
        </is>
      </c>
      <c r="F182" s="293" t="inlineStr">
        <is>
          <t>Civiles</t>
        </is>
      </c>
      <c r="G182" s="293" t="n"/>
      <c r="H182" s="293" t="n"/>
      <c r="I182" s="293" t="n"/>
      <c r="J182" s="293" t="n"/>
      <c r="K182" s="293" t="inlineStr">
        <is>
          <t>Pendiente</t>
        </is>
      </c>
      <c r="L182" s="293" t="inlineStr">
        <is>
          <t>Director Nacional Sna</t>
        </is>
      </c>
      <c r="M182" s="293" t="n"/>
      <c r="N182" s="363">
        <f>IFERROR(VALUE(B182),9999)</f>
        <v/>
      </c>
      <c r="O182" s="363">
        <f>IF(AND(G182&lt;&gt;"",K182&lt;&gt;"NO",OR(PARAMETROS!$B$2="TODAS",F182=PARAMETROS!$B$2),OR(PARAMETROS!$B$3="SI y Pendiente",K182="SI")),"SI","NO")</f>
        <v/>
      </c>
      <c r="P182" s="363">
        <f>IF(O182="SI",COUNTIFS($O:$O,"SI",$N:$N,"&lt;"&amp;N182)+COUNTIFS($O:$O,"SI",$N:$N,N182,$A:$A,"&lt;="&amp;A182),"")</f>
        <v/>
      </c>
      <c r="Q182" s="363">
        <f>IF(O182="SI",IFERROR(INDEX('MAPA ASIENTOS'!$D:$D,MATCH(P182,'MAPA ASIENTOS'!$A:$A,0)),"SIN ASIGNAR"),"")</f>
        <v/>
      </c>
    </row>
    <row r="183" hidden="1" ht="12.75" customFormat="1" customHeight="1" s="291">
      <c r="A183" s="294">
        <f>ROW()-1</f>
        <v/>
      </c>
      <c r="B183" s="294" t="inlineStr">
        <is>
          <t>S/P</t>
        </is>
      </c>
      <c r="C183" s="294" t="inlineStr">
        <is>
          <t>Resto de fuentes / orden original del Maestro: CIVILES</t>
        </is>
      </c>
      <c r="D183" s="294" t="inlineStr">
        <is>
          <t>Civiles</t>
        </is>
      </c>
      <c r="E183" s="294" t="inlineStr">
        <is>
          <t>Rector</t>
        </is>
      </c>
      <c r="F183" s="294" t="inlineStr">
        <is>
          <t>Civiles</t>
        </is>
      </c>
      <c r="G183" s="294" t="n"/>
      <c r="H183" s="294" t="n"/>
      <c r="I183" s="294" t="n"/>
      <c r="J183" s="294" t="n"/>
      <c r="K183" s="294" t="inlineStr">
        <is>
          <t>Pendiente</t>
        </is>
      </c>
      <c r="L183" s="294" t="inlineStr">
        <is>
          <t>Director Nacional Sna</t>
        </is>
      </c>
      <c r="M183" s="294" t="n"/>
      <c r="N183" s="363">
        <f>IFERROR(VALUE(B183),9999)</f>
        <v/>
      </c>
      <c r="O183" s="363">
        <f>IF(AND(G183&lt;&gt;"",K183&lt;&gt;"NO",OR(PARAMETROS!$B$2="TODAS",F183=PARAMETROS!$B$2),OR(PARAMETROS!$B$3="SI y Pendiente",K183="SI")),"SI","NO")</f>
        <v/>
      </c>
      <c r="P183" s="363">
        <f>IF(O183="SI",COUNTIFS($O:$O,"SI",$N:$N,"&lt;"&amp;N183)+COUNTIFS($O:$O,"SI",$N:$N,N183,$A:$A,"&lt;="&amp;A183),"")</f>
        <v/>
      </c>
      <c r="Q183" s="363">
        <f>IF(O183="SI",IFERROR(INDEX('MAPA ASIENTOS'!$D:$D,MATCH(P183,'MAPA ASIENTOS'!$A:$A,0)),"SIN ASIGNAR"),"")</f>
        <v/>
      </c>
    </row>
    <row r="184" hidden="1" ht="12.75" customFormat="1" customHeight="1" s="291">
      <c r="A184" s="293">
        <f>ROW()-1</f>
        <v/>
      </c>
      <c r="B184" s="293" t="inlineStr">
        <is>
          <t>S/P</t>
        </is>
      </c>
      <c r="C184" s="293" t="inlineStr">
        <is>
          <t>Resto de fuentes / orden original del Maestro: CIVILES</t>
        </is>
      </c>
      <c r="D184" s="293" t="inlineStr">
        <is>
          <t>Civiles</t>
        </is>
      </c>
      <c r="E184" s="293" t="inlineStr">
        <is>
          <t>Rector</t>
        </is>
      </c>
      <c r="F184" s="293" t="inlineStr">
        <is>
          <t>Civiles</t>
        </is>
      </c>
      <c r="G184" s="293" t="n"/>
      <c r="H184" s="293" t="n"/>
      <c r="I184" s="293" t="n"/>
      <c r="J184" s="293" t="n"/>
      <c r="K184" s="293" t="inlineStr">
        <is>
          <t>Pendiente</t>
        </is>
      </c>
      <c r="L184" s="293" t="inlineStr">
        <is>
          <t>Director Nacional Sna</t>
        </is>
      </c>
      <c r="M184" s="293" t="n"/>
      <c r="N184" s="363">
        <f>IFERROR(VALUE(B184),9999)</f>
        <v/>
      </c>
      <c r="O184" s="363">
        <f>IF(AND(G184&lt;&gt;"",K184&lt;&gt;"NO",OR(PARAMETROS!$B$2="TODAS",F184=PARAMETROS!$B$2),OR(PARAMETROS!$B$3="SI y Pendiente",K184="SI")),"SI","NO")</f>
        <v/>
      </c>
      <c r="P184" s="363">
        <f>IF(O184="SI",COUNTIFS($O:$O,"SI",$N:$N,"&lt;"&amp;N184)+COUNTIFS($O:$O,"SI",$N:$N,N184,$A:$A,"&lt;="&amp;A184),"")</f>
        <v/>
      </c>
      <c r="Q184" s="363">
        <f>IF(O184="SI",IFERROR(INDEX('MAPA ASIENTOS'!$D:$D,MATCH(P184,'MAPA ASIENTOS'!$A:$A,0)),"SIN ASIGNAR"),"")</f>
        <v/>
      </c>
    </row>
    <row r="185" hidden="1" ht="12.75" customFormat="1" customHeight="1" s="291">
      <c r="A185" s="294">
        <f>ROW()-1</f>
        <v/>
      </c>
      <c r="B185" s="294" t="inlineStr">
        <is>
          <t>S/P</t>
        </is>
      </c>
      <c r="C185" s="294" t="inlineStr">
        <is>
          <t>Resto de fuentes / orden original del Maestro: CIVILES</t>
        </is>
      </c>
      <c r="D185" s="294" t="inlineStr">
        <is>
          <t>Civiles</t>
        </is>
      </c>
      <c r="E185" s="294" t="inlineStr">
        <is>
          <t>Rector</t>
        </is>
      </c>
      <c r="F185" s="294" t="inlineStr">
        <is>
          <t>Civiles</t>
        </is>
      </c>
      <c r="G185" s="294" t="n"/>
      <c r="H185" s="294" t="n"/>
      <c r="I185" s="294" t="n"/>
      <c r="J185" s="294" t="n"/>
      <c r="K185" s="294" t="inlineStr">
        <is>
          <t>Pendiente</t>
        </is>
      </c>
      <c r="L185" s="294" t="inlineStr">
        <is>
          <t>Director Nacional Sna</t>
        </is>
      </c>
      <c r="M185" s="294" t="n"/>
      <c r="N185" s="363">
        <f>IFERROR(VALUE(B185),9999)</f>
        <v/>
      </c>
      <c r="O185" s="363">
        <f>IF(AND(G185&lt;&gt;"",K185&lt;&gt;"NO",OR(PARAMETROS!$B$2="TODAS",F185=PARAMETROS!$B$2),OR(PARAMETROS!$B$3="SI y Pendiente",K185="SI")),"SI","NO")</f>
        <v/>
      </c>
      <c r="P185" s="363">
        <f>IF(O185="SI",COUNTIFS($O:$O,"SI",$N:$N,"&lt;"&amp;N185)+COUNTIFS($O:$O,"SI",$N:$N,N185,$A:$A,"&lt;="&amp;A185),"")</f>
        <v/>
      </c>
      <c r="Q185" s="363">
        <f>IF(O185="SI",IFERROR(INDEX('MAPA ASIENTOS'!$D:$D,MATCH(P185,'MAPA ASIENTOS'!$A:$A,0)),"SIN ASIGNAR"),"")</f>
        <v/>
      </c>
    </row>
    <row r="186" hidden="1" ht="12.75" customFormat="1" customHeight="1" s="291">
      <c r="A186" s="293">
        <f>ROW()-1</f>
        <v/>
      </c>
      <c r="B186" s="293" t="inlineStr">
        <is>
          <t>S/P</t>
        </is>
      </c>
      <c r="C186" s="293" t="inlineStr">
        <is>
          <t>Resto de fuentes / orden original del Maestro: CIVILES</t>
        </is>
      </c>
      <c r="D186" s="293" t="inlineStr">
        <is>
          <t>Civiles</t>
        </is>
      </c>
      <c r="E186" s="293" t="inlineStr">
        <is>
          <t>Rector</t>
        </is>
      </c>
      <c r="F186" s="293" t="inlineStr">
        <is>
          <t>Civiles</t>
        </is>
      </c>
      <c r="G186" s="293" t="inlineStr">
        <is>
          <t>Vásquez Paulus, Scarlett</t>
        </is>
      </c>
      <c r="H186" s="293" t="inlineStr">
        <is>
          <t>Scarlett</t>
        </is>
      </c>
      <c r="I186" s="293" t="inlineStr">
        <is>
          <t>Vásquez</t>
        </is>
      </c>
      <c r="J186" s="293" t="inlineStr">
        <is>
          <t>Paulus</t>
        </is>
      </c>
      <c r="K186" s="293" t="inlineStr">
        <is>
          <t>Pendiente</t>
        </is>
      </c>
      <c r="L186" s="293" t="inlineStr">
        <is>
          <t>Directora Nacional Obras Portuarias</t>
        </is>
      </c>
      <c r="M186" s="293" t="n"/>
      <c r="N186" s="363">
        <f>IFERROR(VALUE(B186),9999)</f>
        <v/>
      </c>
      <c r="O186" s="363">
        <f>IF(AND(G186&lt;&gt;"",K186&lt;&gt;"NO",OR(PARAMETROS!$B$2="TODAS",F186=PARAMETROS!$B$2),OR(PARAMETROS!$B$3="SI y Pendiente",K186="SI")),"SI","NO")</f>
        <v/>
      </c>
      <c r="P186" s="363">
        <f>IF(O186="SI",COUNTIFS($O:$O,"SI",$N:$N,"&lt;"&amp;N186)+COUNTIFS($O:$O,"SI",$N:$N,N186,$A:$A,"&lt;="&amp;A186),"")</f>
        <v/>
      </c>
      <c r="Q186" s="363">
        <f>IF(O186="SI",IFERROR(INDEX('MAPA ASIENTOS'!$D:$D,MATCH(P186,'MAPA ASIENTOS'!$A:$A,0)),"SIN ASIGNAR"),"")</f>
        <v/>
      </c>
    </row>
    <row r="187" hidden="1" ht="12.75" customFormat="1" customHeight="1" s="291">
      <c r="A187" s="294">
        <f>ROW()-1</f>
        <v/>
      </c>
      <c r="B187" s="294" t="inlineStr">
        <is>
          <t>S/P</t>
        </is>
      </c>
      <c r="C187" s="294" t="inlineStr">
        <is>
          <t>Resto de fuentes / orden original del Maestro: CIVILES</t>
        </is>
      </c>
      <c r="D187" s="294" t="inlineStr">
        <is>
          <t>Civiles</t>
        </is>
      </c>
      <c r="E187" s="294" t="n"/>
      <c r="F187" s="294" t="inlineStr">
        <is>
          <t>Civiles</t>
        </is>
      </c>
      <c r="G187" s="294" t="n"/>
      <c r="H187" s="294" t="n"/>
      <c r="I187" s="294" t="n"/>
      <c r="J187" s="294" t="n"/>
      <c r="K187" s="294" t="inlineStr">
        <is>
          <t>Pendiente</t>
        </is>
      </c>
      <c r="L187" s="294" t="inlineStr">
        <is>
          <t>Jefe Cuartel Investigaciones Talcahuano</t>
        </is>
      </c>
      <c r="M187" s="294" t="n"/>
      <c r="N187" s="363">
        <f>IFERROR(VALUE(B187),9999)</f>
        <v/>
      </c>
      <c r="O187" s="363">
        <f>IF(AND(G187&lt;&gt;"",K187&lt;&gt;"NO",OR(PARAMETROS!$B$2="TODAS",F187=PARAMETROS!$B$2),OR(PARAMETROS!$B$3="SI y Pendiente",K187="SI")),"SI","NO")</f>
        <v/>
      </c>
      <c r="P187" s="363">
        <f>IF(O187="SI",COUNTIFS($O:$O,"SI",$N:$N,"&lt;"&amp;N187)+COUNTIFS($O:$O,"SI",$N:$N,N187,$A:$A,"&lt;="&amp;A187),"")</f>
        <v/>
      </c>
      <c r="Q187" s="363">
        <f>IF(O187="SI",IFERROR(INDEX('MAPA ASIENTOS'!$D:$D,MATCH(P187,'MAPA ASIENTOS'!$A:$A,0)),"SIN ASIGNAR"),"")</f>
        <v/>
      </c>
    </row>
    <row r="188" hidden="1" ht="12.75" customFormat="1" customHeight="1" s="291">
      <c r="A188" s="293">
        <f>ROW()-1</f>
        <v/>
      </c>
      <c r="B188" s="293" t="inlineStr">
        <is>
          <t>S/P</t>
        </is>
      </c>
      <c r="C188" s="293" t="inlineStr">
        <is>
          <t>Resto de fuentes / orden original del Maestro: CIVILES</t>
        </is>
      </c>
      <c r="D188" s="293" t="inlineStr">
        <is>
          <t>Civiles</t>
        </is>
      </c>
      <c r="E188" s="293" t="n"/>
      <c r="F188" s="293" t="inlineStr">
        <is>
          <t>Civiles</t>
        </is>
      </c>
      <c r="G188" s="293" t="inlineStr">
        <is>
          <t>Encina Sandoval, Francisco</t>
        </is>
      </c>
      <c r="H188" s="293" t="inlineStr">
        <is>
          <t>Francisco</t>
        </is>
      </c>
      <c r="I188" s="293" t="inlineStr">
        <is>
          <t>Encina</t>
        </is>
      </c>
      <c r="J188" s="293" t="inlineStr">
        <is>
          <t>Sandoval</t>
        </is>
      </c>
      <c r="K188" s="293" t="inlineStr">
        <is>
          <t>Pendiente</t>
        </is>
      </c>
      <c r="L188" s="293" t="inlineStr">
        <is>
          <t>Jefe de Empresas Públicas</t>
        </is>
      </c>
      <c r="M188" s="293" t="n"/>
      <c r="N188" s="363">
        <f>IFERROR(VALUE(B188),9999)</f>
        <v/>
      </c>
      <c r="O188" s="363">
        <f>IF(AND(G188&lt;&gt;"",K188&lt;&gt;"NO",OR(PARAMETROS!$B$2="TODAS",F188=PARAMETROS!$B$2),OR(PARAMETROS!$B$3="SI y Pendiente",K188="SI")),"SI","NO")</f>
        <v/>
      </c>
      <c r="P188" s="363">
        <f>IF(O188="SI",COUNTIFS($O:$O,"SI",$N:$N,"&lt;"&amp;N188)+COUNTIFS($O:$O,"SI",$N:$N,N188,$A:$A,"&lt;="&amp;A188),"")</f>
        <v/>
      </c>
      <c r="Q188" s="363">
        <f>IF(O188="SI",IFERROR(INDEX('MAPA ASIENTOS'!$D:$D,MATCH(P188,'MAPA ASIENTOS'!$A:$A,0)),"SIN ASIGNAR"),"")</f>
        <v/>
      </c>
    </row>
    <row r="189" hidden="1" ht="12.75" customFormat="1" customHeight="1" s="291">
      <c r="A189" s="294">
        <f>ROW()-1</f>
        <v/>
      </c>
      <c r="B189" s="294" t="inlineStr">
        <is>
          <t>S/P</t>
        </is>
      </c>
      <c r="C189" s="294" t="inlineStr">
        <is>
          <t>Resto de fuentes / orden original del Maestro: CIVILES</t>
        </is>
      </c>
      <c r="D189" s="294" t="inlineStr">
        <is>
          <t>Civiles</t>
        </is>
      </c>
      <c r="E189" s="294" t="n"/>
      <c r="F189" s="294" t="inlineStr">
        <is>
          <t>Civiles</t>
        </is>
      </c>
      <c r="G189" s="294" t="n"/>
      <c r="H189" s="294" t="n"/>
      <c r="I189" s="294" t="n"/>
      <c r="J189" s="294" t="n"/>
      <c r="K189" s="294" t="inlineStr">
        <is>
          <t>Pendiente</t>
        </is>
      </c>
      <c r="L189" s="294" t="inlineStr">
        <is>
          <t>Jefe Viii Región Policial Bío Bío</t>
        </is>
      </c>
      <c r="M189" s="294" t="n"/>
      <c r="N189" s="363">
        <f>IFERROR(VALUE(B189),9999)</f>
        <v/>
      </c>
      <c r="O189" s="363">
        <f>IF(AND(G189&lt;&gt;"",K189&lt;&gt;"NO",OR(PARAMETROS!$B$2="TODAS",F189=PARAMETROS!$B$2),OR(PARAMETROS!$B$3="SI y Pendiente",K189="SI")),"SI","NO")</f>
        <v/>
      </c>
      <c r="P189" s="363">
        <f>IF(O189="SI",COUNTIFS($O:$O,"SI",$N:$N,"&lt;"&amp;N189)+COUNTIFS($O:$O,"SI",$N:$N,N189,$A:$A,"&lt;="&amp;A189),"")</f>
        <v/>
      </c>
      <c r="Q189" s="363">
        <f>IF(O189="SI",IFERROR(INDEX('MAPA ASIENTOS'!$D:$D,MATCH(P189,'MAPA ASIENTOS'!$A:$A,0)),"SIN ASIGNAR"),"")</f>
        <v/>
      </c>
    </row>
    <row r="190" hidden="1" ht="12.75" customFormat="1" customHeight="1" s="291">
      <c r="A190" s="293">
        <f>ROW()-1</f>
        <v/>
      </c>
      <c r="B190" s="293" t="inlineStr">
        <is>
          <t>S/P</t>
        </is>
      </c>
      <c r="C190" s="293" t="inlineStr">
        <is>
          <t>Resto de fuentes / orden original del Maestro: CIVILES</t>
        </is>
      </c>
      <c r="D190" s="293" t="inlineStr">
        <is>
          <t>Civiles</t>
        </is>
      </c>
      <c r="E190" s="293" t="n"/>
      <c r="F190" s="293" t="inlineStr">
        <is>
          <t>Civiles</t>
        </is>
      </c>
      <c r="G190" s="293" t="n"/>
      <c r="H190" s="293" t="n"/>
      <c r="I190" s="293" t="n"/>
      <c r="J190" s="293" t="n"/>
      <c r="K190" s="293" t="inlineStr">
        <is>
          <t>Pendiente</t>
        </is>
      </c>
      <c r="L190" s="293" t="inlineStr">
        <is>
          <t>Jefe Viii Zona de Carabineros Biobío</t>
        </is>
      </c>
      <c r="M190" s="293" t="n"/>
      <c r="N190" s="363">
        <f>IFERROR(VALUE(B190),9999)</f>
        <v/>
      </c>
      <c r="O190" s="363">
        <f>IF(AND(G190&lt;&gt;"",K190&lt;&gt;"NO",OR(PARAMETROS!$B$2="TODAS",F190=PARAMETROS!$B$2),OR(PARAMETROS!$B$3="SI y Pendiente",K190="SI")),"SI","NO")</f>
        <v/>
      </c>
      <c r="P190" s="363">
        <f>IF(O190="SI",COUNTIFS($O:$O,"SI",$N:$N,"&lt;"&amp;N190)+COUNTIFS($O:$O,"SI",$N:$N,N190,$A:$A,"&lt;="&amp;A190),"")</f>
        <v/>
      </c>
      <c r="Q190" s="363">
        <f>IF(O190="SI",IFERROR(INDEX('MAPA ASIENTOS'!$D:$D,MATCH(P190,'MAPA ASIENTOS'!$A:$A,0)),"SIN ASIGNAR"),"")</f>
        <v/>
      </c>
    </row>
    <row r="191" hidden="1" ht="12.75" customFormat="1" customHeight="1" s="291">
      <c r="A191" s="294">
        <f>ROW()-1</f>
        <v/>
      </c>
      <c r="B191" s="294" t="inlineStr">
        <is>
          <t>S/P</t>
        </is>
      </c>
      <c r="C191" s="294" t="inlineStr">
        <is>
          <t>Resto de fuentes / orden original del Maestro: CIVILES</t>
        </is>
      </c>
      <c r="D191" s="294" t="inlineStr">
        <is>
          <t>Civiles</t>
        </is>
      </c>
      <c r="E191" s="294" t="n"/>
      <c r="F191" s="294" t="inlineStr">
        <is>
          <t>Civiles</t>
        </is>
      </c>
      <c r="G191" s="294" t="inlineStr">
        <is>
          <t>Henriquez Gonzalez, Víctor</t>
        </is>
      </c>
      <c r="H191" s="294" t="inlineStr">
        <is>
          <t>Víctor</t>
        </is>
      </c>
      <c r="I191" s="294" t="inlineStr">
        <is>
          <t>Henriquez</t>
        </is>
      </c>
      <c r="J191" s="294" t="inlineStr">
        <is>
          <t>Gonzalez</t>
        </is>
      </c>
      <c r="K191" s="294" t="inlineStr">
        <is>
          <t>Pendiente</t>
        </is>
      </c>
      <c r="L191" s="294" t="inlineStr">
        <is>
          <t>Contralor Regional Bio Bio</t>
        </is>
      </c>
      <c r="M191" s="294" t="n"/>
      <c r="N191" s="363">
        <f>IFERROR(VALUE(B191),9999)</f>
        <v/>
      </c>
      <c r="O191" s="363">
        <f>IF(AND(G191&lt;&gt;"",K191&lt;&gt;"NO",OR(PARAMETROS!$B$2="TODAS",F191=PARAMETROS!$B$2),OR(PARAMETROS!$B$3="SI y Pendiente",K191="SI")),"SI","NO")</f>
        <v/>
      </c>
      <c r="P191" s="363">
        <f>IF(O191="SI",COUNTIFS($O:$O,"SI",$N:$N,"&lt;"&amp;N191)+COUNTIFS($O:$O,"SI",$N:$N,N191,$A:$A,"&lt;="&amp;A191),"")</f>
        <v/>
      </c>
      <c r="Q191" s="363">
        <f>IF(O191="SI",IFERROR(INDEX('MAPA ASIENTOS'!$D:$D,MATCH(P191,'MAPA ASIENTOS'!$A:$A,0)),"SIN ASIGNAR"),"")</f>
        <v/>
      </c>
    </row>
    <row r="192" hidden="1" ht="12.75" customFormat="1" customHeight="1" s="291">
      <c r="A192" s="293">
        <f>ROW()-1</f>
        <v/>
      </c>
      <c r="B192" s="293" t="inlineStr">
        <is>
          <t>S/P</t>
        </is>
      </c>
      <c r="C192" s="293" t="inlineStr">
        <is>
          <t>Resto de fuentes / orden original del Maestro: CIVILES</t>
        </is>
      </c>
      <c r="D192" s="293" t="inlineStr">
        <is>
          <t>Civiles</t>
        </is>
      </c>
      <c r="E192" s="293" t="n"/>
      <c r="F192" s="293" t="inlineStr">
        <is>
          <t>Civiles</t>
        </is>
      </c>
      <c r="G192" s="293" t="n"/>
      <c r="H192" s="293" t="n"/>
      <c r="I192" s="293" t="n"/>
      <c r="J192" s="293" t="n"/>
      <c r="K192" s="293" t="inlineStr">
        <is>
          <t>Pendiente</t>
        </is>
      </c>
      <c r="L192" s="293" t="inlineStr">
        <is>
          <t>Defensor Nacional</t>
        </is>
      </c>
      <c r="M192" s="293" t="n"/>
      <c r="N192" s="363">
        <f>IFERROR(VALUE(B192),9999)</f>
        <v/>
      </c>
      <c r="O192" s="363">
        <f>IF(AND(G192&lt;&gt;"",K192&lt;&gt;"NO",OR(PARAMETROS!$B$2="TODAS",F192=PARAMETROS!$B$2),OR(PARAMETROS!$B$3="SI y Pendiente",K192="SI")),"SI","NO")</f>
        <v/>
      </c>
      <c r="P192" s="363">
        <f>IF(O192="SI",COUNTIFS($O:$O,"SI",$N:$N,"&lt;"&amp;N192)+COUNTIFS($O:$O,"SI",$N:$N,N192,$A:$A,"&lt;="&amp;A192),"")</f>
        <v/>
      </c>
      <c r="Q192" s="363">
        <f>IF(O192="SI",IFERROR(INDEX('MAPA ASIENTOS'!$D:$D,MATCH(P192,'MAPA ASIENTOS'!$A:$A,0)),"SIN ASIGNAR"),"")</f>
        <v/>
      </c>
    </row>
    <row r="193" hidden="1" ht="12.75" customFormat="1" customHeight="1" s="291">
      <c r="A193" s="294">
        <f>ROW()-1</f>
        <v/>
      </c>
      <c r="B193" s="294" t="inlineStr">
        <is>
          <t>S/P</t>
        </is>
      </c>
      <c r="C193" s="294" t="inlineStr">
        <is>
          <t>Resto de fuentes / orden original del Maestro: CIVILES</t>
        </is>
      </c>
      <c r="D193" s="294" t="inlineStr">
        <is>
          <t>Civiles</t>
        </is>
      </c>
      <c r="E193" s="294" t="n"/>
      <c r="F193" s="294" t="inlineStr">
        <is>
          <t>Civiles</t>
        </is>
      </c>
      <c r="G193" s="294" t="n"/>
      <c r="H193" s="294" t="n"/>
      <c r="I193" s="294" t="n"/>
      <c r="J193" s="294" t="n"/>
      <c r="K193" s="294" t="inlineStr">
        <is>
          <t>Pendiente</t>
        </is>
      </c>
      <c r="L193" s="294" t="inlineStr">
        <is>
          <t>Edecán Sepre</t>
        </is>
      </c>
      <c r="M193" s="294" t="n"/>
      <c r="N193" s="363">
        <f>IFERROR(VALUE(B193),9999)</f>
        <v/>
      </c>
      <c r="O193" s="363">
        <f>IF(AND(G193&lt;&gt;"",K193&lt;&gt;"NO",OR(PARAMETROS!$B$2="TODAS",F193=PARAMETROS!$B$2),OR(PARAMETROS!$B$3="SI y Pendiente",K193="SI")),"SI","NO")</f>
        <v/>
      </c>
      <c r="P193" s="363">
        <f>IF(O193="SI",COUNTIFS($O:$O,"SI",$N:$N,"&lt;"&amp;N193)+COUNTIFS($O:$O,"SI",$N:$N,N193,$A:$A,"&lt;="&amp;A193),"")</f>
        <v/>
      </c>
      <c r="Q193" s="363">
        <f>IF(O193="SI",IFERROR(INDEX('MAPA ASIENTOS'!$D:$D,MATCH(P193,'MAPA ASIENTOS'!$A:$A,0)),"SIN ASIGNAR"),"")</f>
        <v/>
      </c>
    </row>
    <row r="194" hidden="1" ht="12.75" customFormat="1" customHeight="1" s="291">
      <c r="A194" s="293">
        <f>ROW()-1</f>
        <v/>
      </c>
      <c r="B194" s="293" t="inlineStr">
        <is>
          <t>S/P</t>
        </is>
      </c>
      <c r="C194" s="293" t="inlineStr">
        <is>
          <t>Resto de fuentes / orden original del Maestro: CIVILES</t>
        </is>
      </c>
      <c r="D194" s="293" t="inlineStr">
        <is>
          <t>Civiles</t>
        </is>
      </c>
      <c r="E194" s="293" t="n"/>
      <c r="F194" s="293" t="inlineStr">
        <is>
          <t>Civiles</t>
        </is>
      </c>
      <c r="G194" s="293" t="n"/>
      <c r="H194" s="293" t="n"/>
      <c r="I194" s="293" t="n"/>
      <c r="J194" s="293" t="n"/>
      <c r="K194" s="293" t="inlineStr">
        <is>
          <t>Pendiente</t>
        </is>
      </c>
      <c r="L194" s="293" t="inlineStr">
        <is>
          <t>Fiscal</t>
        </is>
      </c>
      <c r="M194" s="293" t="n"/>
      <c r="N194" s="363">
        <f>IFERROR(VALUE(B194),9999)</f>
        <v/>
      </c>
      <c r="O194" s="363">
        <f>IF(AND(G194&lt;&gt;"",K194&lt;&gt;"NO",OR(PARAMETROS!$B$2="TODAS",F194=PARAMETROS!$B$2),OR(PARAMETROS!$B$3="SI y Pendiente",K194="SI")),"SI","NO")</f>
        <v/>
      </c>
      <c r="P194" s="363">
        <f>IF(O194="SI",COUNTIFS($O:$O,"SI",$N:$N,"&lt;"&amp;N194)+COUNTIFS($O:$O,"SI",$N:$N,N194,$A:$A,"&lt;="&amp;A194),"")</f>
        <v/>
      </c>
      <c r="Q194" s="363">
        <f>IF(O194="SI",IFERROR(INDEX('MAPA ASIENTOS'!$D:$D,MATCH(P194,'MAPA ASIENTOS'!$A:$A,0)),"SIN ASIGNAR"),"")</f>
        <v/>
      </c>
    </row>
    <row r="195" hidden="1" ht="12.75" customFormat="1" customHeight="1" s="291">
      <c r="A195" s="294">
        <f>ROW()-1</f>
        <v/>
      </c>
      <c r="B195" s="294" t="inlineStr">
        <is>
          <t>S/P</t>
        </is>
      </c>
      <c r="C195" s="294" t="inlineStr">
        <is>
          <t>Resto de fuentes / orden original del Maestro: CIVILES</t>
        </is>
      </c>
      <c r="D195" s="294" t="inlineStr">
        <is>
          <t>Civiles</t>
        </is>
      </c>
      <c r="E195" s="294" t="n"/>
      <c r="F195" s="294" t="inlineStr">
        <is>
          <t>Civiles</t>
        </is>
      </c>
      <c r="G195" s="294" t="inlineStr">
        <is>
          <t>Cartagena Ramos, Marcela</t>
        </is>
      </c>
      <c r="H195" s="294" t="inlineStr">
        <is>
          <t>Marcela</t>
        </is>
      </c>
      <c r="I195" s="294" t="inlineStr">
        <is>
          <t>Cartagena</t>
        </is>
      </c>
      <c r="J195" s="294" t="inlineStr">
        <is>
          <t>Ramos</t>
        </is>
      </c>
      <c r="K195" s="294" t="inlineStr">
        <is>
          <t>Pendiente</t>
        </is>
      </c>
      <c r="L195" s="294" t="inlineStr">
        <is>
          <t>Fiscal Regional de Concepción</t>
        </is>
      </c>
      <c r="M195" s="294" t="n"/>
      <c r="N195" s="363">
        <f>IFERROR(VALUE(B195),9999)</f>
        <v/>
      </c>
      <c r="O195" s="363">
        <f>IF(AND(G195&lt;&gt;"",K195&lt;&gt;"NO",OR(PARAMETROS!$B$2="TODAS",F195=PARAMETROS!$B$2),OR(PARAMETROS!$B$3="SI y Pendiente",K195="SI")),"SI","NO")</f>
        <v/>
      </c>
      <c r="P195" s="363">
        <f>IF(O195="SI",COUNTIFS($O:$O,"SI",$N:$N,"&lt;"&amp;N195)+COUNTIFS($O:$O,"SI",$N:$N,N195,$A:$A,"&lt;="&amp;A195),"")</f>
        <v/>
      </c>
      <c r="Q195" s="363">
        <f>IF(O195="SI",IFERROR(INDEX('MAPA ASIENTOS'!$D:$D,MATCH(P195,'MAPA ASIENTOS'!$A:$A,0)),"SIN ASIGNAR"),"")</f>
        <v/>
      </c>
    </row>
    <row r="196" hidden="1" ht="12.75" customFormat="1" customHeight="1" s="291">
      <c r="A196" s="295">
        <f>ROW()-1</f>
        <v/>
      </c>
      <c r="B196" s="295" t="n">
        <v>49</v>
      </c>
      <c r="C196" s="295" t="inlineStr">
        <is>
          <t>Resto de fuentes / orden original del Maestro: MILITARES</t>
        </is>
      </c>
      <c r="D196" s="295" t="inlineStr">
        <is>
          <t>Militares</t>
        </is>
      </c>
      <c r="E196" s="295" t="n"/>
      <c r="F196" s="295" t="inlineStr">
        <is>
          <t>Militares</t>
        </is>
      </c>
      <c r="G196" s="295" t="n"/>
      <c r="H196" s="295" t="n"/>
      <c r="I196" s="295" t="n"/>
      <c r="J196" s="295" t="n"/>
      <c r="K196" s="295" t="inlineStr">
        <is>
          <t>Pendiente</t>
        </is>
      </c>
      <c r="L196" s="295" t="inlineStr">
        <is>
          <t>Jefe del Estado Mayor Conjunto</t>
        </is>
      </c>
      <c r="M196" s="295" t="n"/>
      <c r="N196" s="363">
        <f>IFERROR(VALUE(B196),9999)</f>
        <v/>
      </c>
      <c r="O196" s="363">
        <f>IF(AND(G196&lt;&gt;"",K196&lt;&gt;"NO",OR(PARAMETROS!$B$2="TODAS",F196=PARAMETROS!$B$2),OR(PARAMETROS!$B$3="SI y Pendiente",K196="SI")),"SI","NO")</f>
        <v/>
      </c>
      <c r="P196" s="363">
        <f>IF(O196="SI",COUNTIFS($O:$O,"SI",$N:$N,"&lt;"&amp;N196)+COUNTIFS($O:$O,"SI",$N:$N,N196,$A:$A,"&lt;="&amp;A196),"")</f>
        <v/>
      </c>
      <c r="Q196" s="363">
        <f>IF(O196="SI",IFERROR(INDEX('MAPA ASIENTOS'!$D:$D,MATCH(P196,'MAPA ASIENTOS'!$A:$A,0)),"SIN ASIGNAR"),"")</f>
        <v/>
      </c>
    </row>
    <row r="197" hidden="1" ht="12.75" customFormat="1" customHeight="1" s="291">
      <c r="A197" s="293">
        <f>ROW()-1</f>
        <v/>
      </c>
      <c r="B197" s="293" t="n">
        <v>49</v>
      </c>
      <c r="C197" s="293" t="inlineStr">
        <is>
          <t>Resto de fuentes / orden original del Maestro: MILITARES</t>
        </is>
      </c>
      <c r="D197" s="293" t="inlineStr">
        <is>
          <t>Militares</t>
        </is>
      </c>
      <c r="E197" s="293" t="inlineStr">
        <is>
          <t>General</t>
        </is>
      </c>
      <c r="F197" s="293" t="inlineStr">
        <is>
          <t>Militares</t>
        </is>
      </c>
      <c r="G197" s="293" t="n"/>
      <c r="H197" s="293" t="n"/>
      <c r="I197" s="293" t="n"/>
      <c r="J197" s="293" t="n"/>
      <c r="K197" s="293" t="inlineStr">
        <is>
          <t>Pendiente</t>
        </is>
      </c>
      <c r="L197" s="293" t="inlineStr">
        <is>
          <t>Jefe del Estado Mayor General de la Armada</t>
        </is>
      </c>
      <c r="M197" s="293" t="n"/>
      <c r="N197" s="363">
        <f>IFERROR(VALUE(B197),9999)</f>
        <v/>
      </c>
      <c r="O197" s="363">
        <f>IF(AND(G197&lt;&gt;"",K197&lt;&gt;"NO",OR(PARAMETROS!$B$2="TODAS",F197=PARAMETROS!$B$2),OR(PARAMETROS!$B$3="SI y Pendiente",K197="SI")),"SI","NO")</f>
        <v/>
      </c>
      <c r="P197" s="363">
        <f>IF(O197="SI",COUNTIFS($O:$O,"SI",$N:$N,"&lt;"&amp;N197)+COUNTIFS($O:$O,"SI",$N:$N,N197,$A:$A,"&lt;="&amp;A197),"")</f>
        <v/>
      </c>
      <c r="Q197" s="363">
        <f>IF(O197="SI",IFERROR(INDEX('MAPA ASIENTOS'!$D:$D,MATCH(P197,'MAPA ASIENTOS'!$A:$A,0)),"SIN ASIGNAR"),"")</f>
        <v/>
      </c>
    </row>
    <row r="198" hidden="1" ht="12.75" customFormat="1" customHeight="1" s="291">
      <c r="A198" s="295">
        <f>ROW()-1</f>
        <v/>
      </c>
      <c r="B198" s="295" t="n">
        <v>49</v>
      </c>
      <c r="C198" s="295" t="inlineStr">
        <is>
          <t>Resto de fuentes / orden original del Maestro: MILITARES</t>
        </is>
      </c>
      <c r="D198" s="295" t="inlineStr">
        <is>
          <t>Militares</t>
        </is>
      </c>
      <c r="E198" s="295" t="n"/>
      <c r="F198" s="295" t="inlineStr">
        <is>
          <t>Militares</t>
        </is>
      </c>
      <c r="G198" s="295" t="n"/>
      <c r="H198" s="295" t="n"/>
      <c r="I198" s="295" t="n"/>
      <c r="J198" s="295" t="n"/>
      <c r="K198" s="295" t="inlineStr">
        <is>
          <t>Pendiente</t>
        </is>
      </c>
      <c r="L198" s="295" t="inlineStr">
        <is>
          <t>Subjefe del Estado Mayor Conjunto</t>
        </is>
      </c>
      <c r="M198" s="295" t="n"/>
      <c r="N198" s="363">
        <f>IFERROR(VALUE(B198),9999)</f>
        <v/>
      </c>
      <c r="O198" s="363">
        <f>IF(AND(G198&lt;&gt;"",K198&lt;&gt;"NO",OR(PARAMETROS!$B$2="TODAS",F198=PARAMETROS!$B$2),OR(PARAMETROS!$B$3="SI y Pendiente",K198="SI")),"SI","NO")</f>
        <v/>
      </c>
      <c r="P198" s="363">
        <f>IF(O198="SI",COUNTIFS($O:$O,"SI",$N:$N,"&lt;"&amp;N198)+COUNTIFS($O:$O,"SI",$N:$N,N198,$A:$A,"&lt;="&amp;A198),"")</f>
        <v/>
      </c>
      <c r="Q198" s="363">
        <f>IF(O198="SI",IFERROR(INDEX('MAPA ASIENTOS'!$D:$D,MATCH(P198,'MAPA ASIENTOS'!$A:$A,0)),"SIN ASIGNAR"),"")</f>
        <v/>
      </c>
    </row>
    <row r="199" hidden="1" ht="12.75" customFormat="1" customHeight="1" s="291">
      <c r="A199" s="293">
        <f>ROW()-1</f>
        <v/>
      </c>
      <c r="B199" s="293" t="inlineStr">
        <is>
          <t>S/P</t>
        </is>
      </c>
      <c r="C199" s="293" t="inlineStr">
        <is>
          <t>Resto de fuentes / orden original del Maestro: MILITARES</t>
        </is>
      </c>
      <c r="D199" s="293" t="inlineStr">
        <is>
          <t>Militares</t>
        </is>
      </c>
      <c r="E199" s="293" t="n"/>
      <c r="F199" s="293" t="inlineStr">
        <is>
          <t>Militares</t>
        </is>
      </c>
      <c r="G199" s="293" t="n"/>
      <c r="H199" s="293" t="n"/>
      <c r="I199" s="293" t="n"/>
      <c r="J199" s="293" t="n"/>
      <c r="K199" s="293" t="inlineStr">
        <is>
          <t>Pendiente</t>
        </is>
      </c>
      <c r="L199" s="293" t="inlineStr">
        <is>
          <t>Comandante en Jefe de la Cuarta Zona Naval</t>
        </is>
      </c>
      <c r="M199" s="293" t="n"/>
      <c r="N199" s="363">
        <f>IFERROR(VALUE(B199),9999)</f>
        <v/>
      </c>
      <c r="O199" s="363">
        <f>IF(AND(G199&lt;&gt;"",K199&lt;&gt;"NO",OR(PARAMETROS!$B$2="TODAS",F199=PARAMETROS!$B$2),OR(PARAMETROS!$B$3="SI y Pendiente",K199="SI")),"SI","NO")</f>
        <v/>
      </c>
      <c r="P199" s="363">
        <f>IF(O199="SI",COUNTIFS($O:$O,"SI",$N:$N,"&lt;"&amp;N199)+COUNTIFS($O:$O,"SI",$N:$N,N199,$A:$A,"&lt;="&amp;A199),"")</f>
        <v/>
      </c>
      <c r="Q199" s="363">
        <f>IF(O199="SI",IFERROR(INDEX('MAPA ASIENTOS'!$D:$D,MATCH(P199,'MAPA ASIENTOS'!$A:$A,0)),"SIN ASIGNAR"),"")</f>
        <v/>
      </c>
    </row>
    <row r="200" hidden="1" ht="12.75" customFormat="1" customHeight="1" s="291">
      <c r="A200" s="295">
        <f>ROW()-1</f>
        <v/>
      </c>
      <c r="B200" s="295" t="inlineStr">
        <is>
          <t>S/P</t>
        </is>
      </c>
      <c r="C200" s="295" t="inlineStr">
        <is>
          <t>Resto de fuentes / orden original del Maestro: MILITARES</t>
        </is>
      </c>
      <c r="D200" s="295" t="inlineStr">
        <is>
          <t>Militares</t>
        </is>
      </c>
      <c r="E200" s="295" t="n"/>
      <c r="F200" s="295" t="inlineStr">
        <is>
          <t>Militares</t>
        </is>
      </c>
      <c r="G200" s="295" t="n"/>
      <c r="H200" s="295" t="n"/>
      <c r="I200" s="295" t="n"/>
      <c r="J200" s="295" t="n"/>
      <c r="K200" s="295" t="inlineStr">
        <is>
          <t>Pendiente</t>
        </is>
      </c>
      <c r="L200" s="295" t="inlineStr">
        <is>
          <t>Comandante en Jefe de la Primera Zona Naval</t>
        </is>
      </c>
      <c r="M200" s="295" t="n"/>
      <c r="N200" s="363">
        <f>IFERROR(VALUE(B200),9999)</f>
        <v/>
      </c>
      <c r="O200" s="363">
        <f>IF(AND(G200&lt;&gt;"",K200&lt;&gt;"NO",OR(PARAMETROS!$B$2="TODAS",F200=PARAMETROS!$B$2),OR(PARAMETROS!$B$3="SI y Pendiente",K200="SI")),"SI","NO")</f>
        <v/>
      </c>
      <c r="P200" s="363">
        <f>IF(O200="SI",COUNTIFS($O:$O,"SI",$N:$N,"&lt;"&amp;N200)+COUNTIFS($O:$O,"SI",$N:$N,N200,$A:$A,"&lt;="&amp;A200),"")</f>
        <v/>
      </c>
      <c r="Q200" s="363">
        <f>IF(O200="SI",IFERROR(INDEX('MAPA ASIENTOS'!$D:$D,MATCH(P200,'MAPA ASIENTOS'!$A:$A,0)),"SIN ASIGNAR"),"")</f>
        <v/>
      </c>
    </row>
    <row r="201" hidden="1" ht="12.75" customFormat="1" customHeight="1" s="291">
      <c r="A201" s="293">
        <f>ROW()-1</f>
        <v/>
      </c>
      <c r="B201" s="293" t="inlineStr">
        <is>
          <t>S/P</t>
        </is>
      </c>
      <c r="C201" s="293" t="inlineStr">
        <is>
          <t>Resto de fuentes / orden original del Maestro: MILITARES</t>
        </is>
      </c>
      <c r="D201" s="293" t="inlineStr">
        <is>
          <t>Militares</t>
        </is>
      </c>
      <c r="E201" s="293" t="n"/>
      <c r="F201" s="293" t="inlineStr">
        <is>
          <t>Militares</t>
        </is>
      </c>
      <c r="G201" s="293" t="n"/>
      <c r="H201" s="293" t="n"/>
      <c r="I201" s="293" t="n"/>
      <c r="J201" s="293" t="n"/>
      <c r="K201" s="293" t="inlineStr">
        <is>
          <t>Pendiente</t>
        </is>
      </c>
      <c r="L201" s="293" t="inlineStr">
        <is>
          <t>Comandante en Jefe de la Quinta Zona Naval</t>
        </is>
      </c>
      <c r="M201" s="293" t="n"/>
      <c r="N201" s="363">
        <f>IFERROR(VALUE(B201),9999)</f>
        <v/>
      </c>
      <c r="O201" s="363">
        <f>IF(AND(G201&lt;&gt;"",K201&lt;&gt;"NO",OR(PARAMETROS!$B$2="TODAS",F201=PARAMETROS!$B$2),OR(PARAMETROS!$B$3="SI y Pendiente",K201="SI")),"SI","NO")</f>
        <v/>
      </c>
      <c r="P201" s="363">
        <f>IF(O201="SI",COUNTIFS($O:$O,"SI",$N:$N,"&lt;"&amp;N201)+COUNTIFS($O:$O,"SI",$N:$N,N201,$A:$A,"&lt;="&amp;A201),"")</f>
        <v/>
      </c>
      <c r="Q201" s="363">
        <f>IF(O201="SI",IFERROR(INDEX('MAPA ASIENTOS'!$D:$D,MATCH(P201,'MAPA ASIENTOS'!$A:$A,0)),"SIN ASIGNAR"),"")</f>
        <v/>
      </c>
    </row>
    <row r="202" hidden="1" ht="12.75" customFormat="1" customHeight="1" s="291">
      <c r="A202" s="295">
        <f>ROW()-1</f>
        <v/>
      </c>
      <c r="B202" s="295" t="inlineStr">
        <is>
          <t>S/P</t>
        </is>
      </c>
      <c r="C202" s="295" t="inlineStr">
        <is>
          <t>Resto de fuentes / orden original del Maestro: MILITARES</t>
        </is>
      </c>
      <c r="D202" s="295" t="inlineStr">
        <is>
          <t>Militares</t>
        </is>
      </c>
      <c r="E202" s="295" t="n"/>
      <c r="F202" s="295" t="inlineStr">
        <is>
          <t>Militares</t>
        </is>
      </c>
      <c r="G202" s="295" t="n"/>
      <c r="H202" s="295" t="n"/>
      <c r="I202" s="295" t="n"/>
      <c r="J202" s="295" t="n"/>
      <c r="K202" s="295" t="inlineStr">
        <is>
          <t>Pendiente</t>
        </is>
      </c>
      <c r="L202" s="295" t="inlineStr">
        <is>
          <t>Comandante en Jefe de la Segunda Zona Naval</t>
        </is>
      </c>
      <c r="M202" s="295" t="n"/>
      <c r="N202" s="363">
        <f>IFERROR(VALUE(B202),9999)</f>
        <v/>
      </c>
      <c r="O202" s="363">
        <f>IF(AND(G202&lt;&gt;"",K202&lt;&gt;"NO",OR(PARAMETROS!$B$2="TODAS",F202=PARAMETROS!$B$2),OR(PARAMETROS!$B$3="SI y Pendiente",K202="SI")),"SI","NO")</f>
        <v/>
      </c>
      <c r="P202" s="363">
        <f>IF(O202="SI",COUNTIFS($O:$O,"SI",$N:$N,"&lt;"&amp;N202)+COUNTIFS($O:$O,"SI",$N:$N,N202,$A:$A,"&lt;="&amp;A202),"")</f>
        <v/>
      </c>
      <c r="Q202" s="363">
        <f>IF(O202="SI",IFERROR(INDEX('MAPA ASIENTOS'!$D:$D,MATCH(P202,'MAPA ASIENTOS'!$A:$A,0)),"SIN ASIGNAR"),"")</f>
        <v/>
      </c>
    </row>
    <row r="203" hidden="1" ht="12.75" customFormat="1" customHeight="1" s="291">
      <c r="A203" s="293">
        <f>ROW()-1</f>
        <v/>
      </c>
      <c r="B203" s="293" t="inlineStr">
        <is>
          <t>S/P</t>
        </is>
      </c>
      <c r="C203" s="293" t="inlineStr">
        <is>
          <t>Resto de fuentes / orden original del Maestro: MILITARES</t>
        </is>
      </c>
      <c r="D203" s="293" t="inlineStr">
        <is>
          <t>Militares</t>
        </is>
      </c>
      <c r="E203" s="293" t="n"/>
      <c r="F203" s="293" t="inlineStr">
        <is>
          <t>Militares</t>
        </is>
      </c>
      <c r="G203" s="293" t="n"/>
      <c r="H203" s="293" t="n"/>
      <c r="I203" s="293" t="n"/>
      <c r="J203" s="293" t="n"/>
      <c r="K203" s="293" t="inlineStr">
        <is>
          <t>Pendiente</t>
        </is>
      </c>
      <c r="L203" s="293" t="inlineStr">
        <is>
          <t>Comandante en Jefe de la Tercera Zona Naval</t>
        </is>
      </c>
      <c r="M203" s="293" t="n"/>
      <c r="N203" s="363">
        <f>IFERROR(VALUE(B203),9999)</f>
        <v/>
      </c>
      <c r="O203" s="363">
        <f>IF(AND(G203&lt;&gt;"",K203&lt;&gt;"NO",OR(PARAMETROS!$B$2="TODAS",F203=PARAMETROS!$B$2),OR(PARAMETROS!$B$3="SI y Pendiente",K203="SI")),"SI","NO")</f>
        <v/>
      </c>
      <c r="P203" s="363">
        <f>IF(O203="SI",COUNTIFS($O:$O,"SI",$N:$N,"&lt;"&amp;N203)+COUNTIFS($O:$O,"SI",$N:$N,N203,$A:$A,"&lt;="&amp;A203),"")</f>
        <v/>
      </c>
      <c r="Q203" s="363">
        <f>IF(O203="SI",IFERROR(INDEX('MAPA ASIENTOS'!$D:$D,MATCH(P203,'MAPA ASIENTOS'!$A:$A,0)),"SIN ASIGNAR"),"")</f>
        <v/>
      </c>
    </row>
    <row r="204" hidden="1" ht="12.75" customFormat="1" customHeight="1" s="291">
      <c r="A204" s="295">
        <f>ROW()-1</f>
        <v/>
      </c>
      <c r="B204" s="295" t="inlineStr">
        <is>
          <t>S/P</t>
        </is>
      </c>
      <c r="C204" s="295" t="inlineStr">
        <is>
          <t>Resto de fuentes / orden original del Maestro: MILITARES</t>
        </is>
      </c>
      <c r="D204" s="295" t="inlineStr">
        <is>
          <t>Militares</t>
        </is>
      </c>
      <c r="E204" s="295" t="inlineStr">
        <is>
          <t>General</t>
        </is>
      </c>
      <c r="F204" s="295" t="inlineStr">
        <is>
          <t>Militares</t>
        </is>
      </c>
      <c r="G204" s="295" t="n"/>
      <c r="H204" s="295" t="n"/>
      <c r="I204" s="295" t="n"/>
      <c r="J204" s="295" t="n"/>
      <c r="K204" s="295" t="inlineStr">
        <is>
          <t>Pendiente</t>
        </is>
      </c>
      <c r="L204" s="295" t="inlineStr">
        <is>
          <t>Director General de Finanzas de la Armada</t>
        </is>
      </c>
      <c r="M204" s="295" t="n"/>
      <c r="N204" s="363">
        <f>IFERROR(VALUE(B204),9999)</f>
        <v/>
      </c>
      <c r="O204" s="363">
        <f>IF(AND(G204&lt;&gt;"",K204&lt;&gt;"NO",OR(PARAMETROS!$B$2="TODAS",F204=PARAMETROS!$B$2),OR(PARAMETROS!$B$3="SI y Pendiente",K204="SI")),"SI","NO")</f>
        <v/>
      </c>
      <c r="P204" s="363">
        <f>IF(O204="SI",COUNTIFS($O:$O,"SI",$N:$N,"&lt;"&amp;N204)+COUNTIFS($O:$O,"SI",$N:$N,N204,$A:$A,"&lt;="&amp;A204),"")</f>
        <v/>
      </c>
      <c r="Q204" s="363">
        <f>IF(O204="SI",IFERROR(INDEX('MAPA ASIENTOS'!$D:$D,MATCH(P204,'MAPA ASIENTOS'!$A:$A,0)),"SIN ASIGNAR"),"")</f>
        <v/>
      </c>
    </row>
    <row r="205" hidden="1" ht="12.75" customFormat="1" customHeight="1" s="291">
      <c r="A205" s="293">
        <f>ROW()-1</f>
        <v/>
      </c>
      <c r="B205" s="293" t="inlineStr">
        <is>
          <t>S/P</t>
        </is>
      </c>
      <c r="C205" s="293" t="inlineStr">
        <is>
          <t>Resto de fuentes / orden original del Maestro: MILITARES</t>
        </is>
      </c>
      <c r="D205" s="293" t="inlineStr">
        <is>
          <t>Militares</t>
        </is>
      </c>
      <c r="E205" s="293" t="inlineStr">
        <is>
          <t>General</t>
        </is>
      </c>
      <c r="F205" s="293" t="inlineStr">
        <is>
          <t>Militares</t>
        </is>
      </c>
      <c r="G205" s="293" t="n"/>
      <c r="H205" s="293" t="n"/>
      <c r="I205" s="293" t="n"/>
      <c r="J205" s="293" t="n"/>
      <c r="K205" s="293" t="inlineStr">
        <is>
          <t>Pendiente</t>
        </is>
      </c>
      <c r="L205" s="293" t="inlineStr">
        <is>
          <t>Director General de los Servicios de la Armada</t>
        </is>
      </c>
      <c r="M205" s="293" t="n"/>
      <c r="N205" s="363">
        <f>IFERROR(VALUE(B205),9999)</f>
        <v/>
      </c>
      <c r="O205" s="363">
        <f>IF(AND(G205&lt;&gt;"",K205&lt;&gt;"NO",OR(PARAMETROS!$B$2="TODAS",F205=PARAMETROS!$B$2),OR(PARAMETROS!$B$3="SI y Pendiente",K205="SI")),"SI","NO")</f>
        <v/>
      </c>
      <c r="P205" s="363">
        <f>IF(O205="SI",COUNTIFS($O:$O,"SI",$N:$N,"&lt;"&amp;N205)+COUNTIFS($O:$O,"SI",$N:$N,N205,$A:$A,"&lt;="&amp;A205),"")</f>
        <v/>
      </c>
      <c r="Q205" s="363">
        <f>IF(O205="SI",IFERROR(INDEX('MAPA ASIENTOS'!$D:$D,MATCH(P205,'MAPA ASIENTOS'!$A:$A,0)),"SIN ASIGNAR"),"")</f>
        <v/>
      </c>
    </row>
    <row r="206" hidden="1" ht="12.75" customFormat="1" customHeight="1" s="291">
      <c r="A206" s="295">
        <f>ROW()-1</f>
        <v/>
      </c>
      <c r="B206" s="295" t="inlineStr">
        <is>
          <t>S/P</t>
        </is>
      </c>
      <c r="C206" s="295" t="inlineStr">
        <is>
          <t>Resto de fuentes / orden original del Maestro: MILITARES</t>
        </is>
      </c>
      <c r="D206" s="295" t="inlineStr">
        <is>
          <t>Militares</t>
        </is>
      </c>
      <c r="E206" s="295" t="inlineStr">
        <is>
          <t>General</t>
        </is>
      </c>
      <c r="F206" s="295" t="inlineStr">
        <is>
          <t>Militares</t>
        </is>
      </c>
      <c r="G206" s="295" t="n"/>
      <c r="H206" s="295" t="n"/>
      <c r="I206" s="295" t="n"/>
      <c r="J206" s="295" t="n"/>
      <c r="K206" s="295" t="inlineStr">
        <is>
          <t>Pendiente</t>
        </is>
      </c>
      <c r="L206" s="295" t="inlineStr">
        <is>
          <t>Auditor General de la Armada</t>
        </is>
      </c>
      <c r="M206" s="295" t="n"/>
      <c r="N206" s="363">
        <f>IFERROR(VALUE(B206),9999)</f>
        <v/>
      </c>
      <c r="O206" s="363">
        <f>IF(AND(G206&lt;&gt;"",K206&lt;&gt;"NO",OR(PARAMETROS!$B$2="TODAS",F206=PARAMETROS!$B$2),OR(PARAMETROS!$B$3="SI y Pendiente",K206="SI")),"SI","NO")</f>
        <v/>
      </c>
      <c r="P206" s="363">
        <f>IF(O206="SI",COUNTIFS($O:$O,"SI",$N:$N,"&lt;"&amp;N206)+COUNTIFS($O:$O,"SI",$N:$N,N206,$A:$A,"&lt;="&amp;A206),"")</f>
        <v/>
      </c>
      <c r="Q206" s="363">
        <f>IF(O206="SI",IFERROR(INDEX('MAPA ASIENTOS'!$D:$D,MATCH(P206,'MAPA ASIENTOS'!$A:$A,0)),"SIN ASIGNAR"),"")</f>
        <v/>
      </c>
    </row>
    <row r="207" hidden="1" ht="12.75" customFormat="1" customHeight="1" s="291">
      <c r="A207" s="293">
        <f>ROW()-1</f>
        <v/>
      </c>
      <c r="B207" s="293" t="inlineStr">
        <is>
          <t>S/P</t>
        </is>
      </c>
      <c r="C207" s="293" t="inlineStr">
        <is>
          <t>Resto de fuentes / orden original del Maestro: MILITARES</t>
        </is>
      </c>
      <c r="D207" s="293" t="inlineStr">
        <is>
          <t>Militares</t>
        </is>
      </c>
      <c r="E207" s="293" t="inlineStr">
        <is>
          <t>General</t>
        </is>
      </c>
      <c r="F207" s="293" t="inlineStr">
        <is>
          <t>Militares</t>
        </is>
      </c>
      <c r="G207" s="293" t="n"/>
      <c r="H207" s="293" t="n"/>
      <c r="I207" s="293" t="n"/>
      <c r="J207" s="293" t="n"/>
      <c r="K207" s="293" t="inlineStr">
        <is>
          <t>Pendiente</t>
        </is>
      </c>
      <c r="L207" s="293" t="inlineStr">
        <is>
          <t>Comandante General del Cuerpo de Infantería de Marina</t>
        </is>
      </c>
      <c r="M207" s="293" t="n"/>
      <c r="N207" s="363">
        <f>IFERROR(VALUE(B207),9999)</f>
        <v/>
      </c>
      <c r="O207" s="363">
        <f>IF(AND(G207&lt;&gt;"",K207&lt;&gt;"NO",OR(PARAMETROS!$B$2="TODAS",F207=PARAMETROS!$B$2),OR(PARAMETROS!$B$3="SI y Pendiente",K207="SI")),"SI","NO")</f>
        <v/>
      </c>
      <c r="P207" s="363">
        <f>IF(O207="SI",COUNTIFS($O:$O,"SI",$N:$N,"&lt;"&amp;N207)+COUNTIFS($O:$O,"SI",$N:$N,N207,$A:$A,"&lt;="&amp;A207),"")</f>
        <v/>
      </c>
      <c r="Q207" s="363">
        <f>IF(O207="SI",IFERROR(INDEX('MAPA ASIENTOS'!$D:$D,MATCH(P207,'MAPA ASIENTOS'!$A:$A,0)),"SIN ASIGNAR"),"")</f>
        <v/>
      </c>
    </row>
    <row r="208" hidden="1" ht="12.75" customFormat="1" customHeight="1" s="291">
      <c r="A208" s="295">
        <f>ROW()-1</f>
        <v/>
      </c>
      <c r="B208" s="295" t="inlineStr">
        <is>
          <t>S/P</t>
        </is>
      </c>
      <c r="C208" s="295" t="inlineStr">
        <is>
          <t>Resto de fuentes / orden original del Maestro: MILITARES</t>
        </is>
      </c>
      <c r="D208" s="295" t="inlineStr">
        <is>
          <t>Militares</t>
        </is>
      </c>
      <c r="E208" s="295" t="inlineStr">
        <is>
          <t>General</t>
        </is>
      </c>
      <c r="F208" s="295" t="inlineStr">
        <is>
          <t>Militares</t>
        </is>
      </c>
      <c r="G208" s="295" t="n"/>
      <c r="H208" s="295" t="n"/>
      <c r="I208" s="295" t="n"/>
      <c r="J208" s="295" t="n"/>
      <c r="K208" s="295" t="inlineStr">
        <is>
          <t>Pendiente</t>
        </is>
      </c>
      <c r="L208" s="295" t="inlineStr">
        <is>
          <t>Directo General del Personal de la Armada</t>
        </is>
      </c>
      <c r="M208" s="295" t="n"/>
      <c r="N208" s="363">
        <f>IFERROR(VALUE(B208),9999)</f>
        <v/>
      </c>
      <c r="O208" s="363">
        <f>IF(AND(G208&lt;&gt;"",K208&lt;&gt;"NO",OR(PARAMETROS!$B$2="TODAS",F208=PARAMETROS!$B$2),OR(PARAMETROS!$B$3="SI y Pendiente",K208="SI")),"SI","NO")</f>
        <v/>
      </c>
      <c r="P208" s="363">
        <f>IF(O208="SI",COUNTIFS($O:$O,"SI",$N:$N,"&lt;"&amp;N208)+COUNTIFS($O:$O,"SI",$N:$N,N208,$A:$A,"&lt;="&amp;A208),"")</f>
        <v/>
      </c>
      <c r="Q208" s="363">
        <f>IF(O208="SI",IFERROR(INDEX('MAPA ASIENTOS'!$D:$D,MATCH(P208,'MAPA ASIENTOS'!$A:$A,0)),"SIN ASIGNAR"),"")</f>
        <v/>
      </c>
    </row>
    <row r="209" hidden="1" ht="12.75" customFormat="1" customHeight="1" s="291">
      <c r="A209" s="293">
        <f>ROW()-1</f>
        <v/>
      </c>
      <c r="B209" s="293" t="inlineStr">
        <is>
          <t>S/P</t>
        </is>
      </c>
      <c r="C209" s="293" t="inlineStr">
        <is>
          <t>Resto de fuentes / orden original del Maestro: MILITARES</t>
        </is>
      </c>
      <c r="D209" s="293" t="inlineStr">
        <is>
          <t>Militares</t>
        </is>
      </c>
      <c r="E209" s="293" t="inlineStr">
        <is>
          <t>General</t>
        </is>
      </c>
      <c r="F209" s="293" t="inlineStr">
        <is>
          <t>Militares</t>
        </is>
      </c>
      <c r="G209" s="293" t="n"/>
      <c r="H209" s="293" t="n"/>
      <c r="I209" s="293" t="n"/>
      <c r="J209" s="293" t="n"/>
      <c r="K209" s="293" t="inlineStr">
        <is>
          <t>Pendiente</t>
        </is>
      </c>
      <c r="L209" s="293" t="inlineStr">
        <is>
          <t>Director de Operaciones del Estado Mayor General de la Armada</t>
        </is>
      </c>
      <c r="M209" s="293" t="n"/>
      <c r="N209" s="363">
        <f>IFERROR(VALUE(B209),9999)</f>
        <v/>
      </c>
      <c r="O209" s="363">
        <f>IF(AND(G209&lt;&gt;"",K209&lt;&gt;"NO",OR(PARAMETROS!$B$2="TODAS",F209=PARAMETROS!$B$2),OR(PARAMETROS!$B$3="SI y Pendiente",K209="SI")),"SI","NO")</f>
        <v/>
      </c>
      <c r="P209" s="363">
        <f>IF(O209="SI",COUNTIFS($O:$O,"SI",$N:$N,"&lt;"&amp;N209)+COUNTIFS($O:$O,"SI",$N:$N,N209,$A:$A,"&lt;="&amp;A209),"")</f>
        <v/>
      </c>
      <c r="Q209" s="363">
        <f>IF(O209="SI",IFERROR(INDEX('MAPA ASIENTOS'!$D:$D,MATCH(P209,'MAPA ASIENTOS'!$A:$A,0)),"SIN ASIGNAR"),"")</f>
        <v/>
      </c>
    </row>
    <row r="210" hidden="1" ht="12.75" customFormat="1" customHeight="1" s="291">
      <c r="A210" s="295">
        <f>ROW()-1</f>
        <v/>
      </c>
      <c r="B210" s="295" t="inlineStr">
        <is>
          <t>S/P</t>
        </is>
      </c>
      <c r="C210" s="295" t="inlineStr">
        <is>
          <t>Resto de fuentes / orden original del Maestro: MILITARES</t>
        </is>
      </c>
      <c r="D210" s="295" t="inlineStr">
        <is>
          <t>Militares</t>
        </is>
      </c>
      <c r="E210" s="295" t="inlineStr">
        <is>
          <t>General</t>
        </is>
      </c>
      <c r="F210" s="295" t="inlineStr">
        <is>
          <t>Militares</t>
        </is>
      </c>
      <c r="G210" s="295" t="n"/>
      <c r="H210" s="295" t="n"/>
      <c r="I210" s="295" t="n"/>
      <c r="J210" s="295" t="n"/>
      <c r="K210" s="295" t="inlineStr">
        <is>
          <t>Pendiente</t>
        </is>
      </c>
      <c r="L210" s="295" t="inlineStr">
        <is>
          <t>Director de Planificación del Estado Mayor General de la Armada</t>
        </is>
      </c>
      <c r="M210" s="295" t="n"/>
      <c r="N210" s="363">
        <f>IFERROR(VALUE(B210),9999)</f>
        <v/>
      </c>
      <c r="O210" s="363">
        <f>IF(AND(G210&lt;&gt;"",K210&lt;&gt;"NO",OR(PARAMETROS!$B$2="TODAS",F210=PARAMETROS!$B$2),OR(PARAMETROS!$B$3="SI y Pendiente",K210="SI")),"SI","NO")</f>
        <v/>
      </c>
      <c r="P210" s="363">
        <f>IF(O210="SI",COUNTIFS($O:$O,"SI",$N:$N,"&lt;"&amp;N210)+COUNTIFS($O:$O,"SI",$N:$N,N210,$A:$A,"&lt;="&amp;A210),"")</f>
        <v/>
      </c>
      <c r="Q210" s="363">
        <f>IF(O210="SI",IFERROR(INDEX('MAPA ASIENTOS'!$D:$D,MATCH(P210,'MAPA ASIENTOS'!$A:$A,0)),"SIN ASIGNAR"),"")</f>
        <v/>
      </c>
    </row>
    <row r="211" hidden="1" ht="12.75" customFormat="1" customHeight="1" s="291">
      <c r="A211" s="293">
        <f>ROW()-1</f>
        <v/>
      </c>
      <c r="B211" s="293" t="inlineStr">
        <is>
          <t>S/P</t>
        </is>
      </c>
      <c r="C211" s="293" t="inlineStr">
        <is>
          <t>Resto de fuentes / orden original del Maestro: MILITARES</t>
        </is>
      </c>
      <c r="D211" s="293" t="inlineStr">
        <is>
          <t>Militares</t>
        </is>
      </c>
      <c r="E211" s="293" t="inlineStr">
        <is>
          <t>General</t>
        </is>
      </c>
      <c r="F211" s="293" t="inlineStr">
        <is>
          <t>Militares</t>
        </is>
      </c>
      <c r="G211" s="293" t="n"/>
      <c r="H211" s="293" t="n"/>
      <c r="I211" s="293" t="n"/>
      <c r="J211" s="293" t="n"/>
      <c r="K211" s="293" t="inlineStr">
        <is>
          <t>Pendiente</t>
        </is>
      </c>
      <c r="L211" s="293" t="inlineStr">
        <is>
          <t>Secretario General de la Armada</t>
        </is>
      </c>
      <c r="M211" s="293" t="n"/>
      <c r="N211" s="363">
        <f>IFERROR(VALUE(B211),9999)</f>
        <v/>
      </c>
      <c r="O211" s="363">
        <f>IF(AND(G211&lt;&gt;"",K211&lt;&gt;"NO",OR(PARAMETROS!$B$2="TODAS",F211=PARAMETROS!$B$2),OR(PARAMETROS!$B$3="SI y Pendiente",K211="SI")),"SI","NO")</f>
        <v/>
      </c>
      <c r="P211" s="363">
        <f>IF(O211="SI",COUNTIFS($O:$O,"SI",$N:$N,"&lt;"&amp;N211)+COUNTIFS($O:$O,"SI",$N:$N,N211,$A:$A,"&lt;="&amp;A211),"")</f>
        <v/>
      </c>
      <c r="Q211" s="363">
        <f>IF(O211="SI",IFERROR(INDEX('MAPA ASIENTOS'!$D:$D,MATCH(P211,'MAPA ASIENTOS'!$A:$A,0)),"SIN ASIGNAR"),"")</f>
        <v/>
      </c>
    </row>
    <row r="212" hidden="1" ht="12.75" customFormat="1" customHeight="1" s="291">
      <c r="A212" s="295">
        <f>ROW()-1</f>
        <v/>
      </c>
      <c r="B212" s="295" t="inlineStr">
        <is>
          <t>S/P</t>
        </is>
      </c>
      <c r="C212" s="295" t="inlineStr">
        <is>
          <t>Resto de fuentes / orden original del Maestro: MILITARES</t>
        </is>
      </c>
      <c r="D212" s="295" t="inlineStr">
        <is>
          <t>Militares</t>
        </is>
      </c>
      <c r="E212" s="295" t="inlineStr">
        <is>
          <t>Rector</t>
        </is>
      </c>
      <c r="F212" s="295" t="inlineStr">
        <is>
          <t>Militares</t>
        </is>
      </c>
      <c r="G212" s="295" t="n"/>
      <c r="H212" s="295" t="n"/>
      <c r="I212" s="295" t="n"/>
      <c r="J212" s="295" t="n"/>
      <c r="K212" s="295" t="inlineStr">
        <is>
          <t>Pendiente</t>
        </is>
      </c>
      <c r="L212" s="295" t="inlineStr">
        <is>
          <t>Director de Abastecimiento de la Armada</t>
        </is>
      </c>
      <c r="M212" s="295" t="n"/>
      <c r="N212" s="363">
        <f>IFERROR(VALUE(B212),9999)</f>
        <v/>
      </c>
      <c r="O212" s="363">
        <f>IF(AND(G212&lt;&gt;"",K212&lt;&gt;"NO",OR(PARAMETROS!$B$2="TODAS",F212=PARAMETROS!$B$2),OR(PARAMETROS!$B$3="SI y Pendiente",K212="SI")),"SI","NO")</f>
        <v/>
      </c>
      <c r="P212" s="363">
        <f>IF(O212="SI",COUNTIFS($O:$O,"SI",$N:$N,"&lt;"&amp;N212)+COUNTIFS($O:$O,"SI",$N:$N,N212,$A:$A,"&lt;="&amp;A212),"")</f>
        <v/>
      </c>
      <c r="Q212" s="363">
        <f>IF(O212="SI",IFERROR(INDEX('MAPA ASIENTOS'!$D:$D,MATCH(P212,'MAPA ASIENTOS'!$A:$A,0)),"SIN ASIGNAR"),"")</f>
        <v/>
      </c>
    </row>
    <row r="213" hidden="1" ht="12.75" customFormat="1" customHeight="1" s="291">
      <c r="A213" s="293">
        <f>ROW()-1</f>
        <v/>
      </c>
      <c r="B213" s="293" t="inlineStr">
        <is>
          <t>S/P</t>
        </is>
      </c>
      <c r="C213" s="293" t="inlineStr">
        <is>
          <t>Resto de fuentes / orden original del Maestro: MILITARES</t>
        </is>
      </c>
      <c r="D213" s="293" t="inlineStr">
        <is>
          <t>Militares</t>
        </is>
      </c>
      <c r="E213" s="293" t="inlineStr">
        <is>
          <t>Rector</t>
        </is>
      </c>
      <c r="F213" s="293" t="inlineStr">
        <is>
          <t>Militares</t>
        </is>
      </c>
      <c r="G213" s="293" t="n"/>
      <c r="H213" s="293" t="n"/>
      <c r="I213" s="293" t="n"/>
      <c r="J213" s="293" t="n"/>
      <c r="K213" s="293" t="inlineStr">
        <is>
          <t>Pendiente</t>
        </is>
      </c>
      <c r="L213" s="293" t="inlineStr">
        <is>
          <t>Director de Educacion de la Armada</t>
        </is>
      </c>
      <c r="M213" s="293" t="n"/>
      <c r="N213" s="363">
        <f>IFERROR(VALUE(B213),9999)</f>
        <v/>
      </c>
      <c r="O213" s="363">
        <f>IF(AND(G213&lt;&gt;"",K213&lt;&gt;"NO",OR(PARAMETROS!$B$2="TODAS",F213=PARAMETROS!$B$2),OR(PARAMETROS!$B$3="SI y Pendiente",K213="SI")),"SI","NO")</f>
        <v/>
      </c>
      <c r="P213" s="363">
        <f>IF(O213="SI",COUNTIFS($O:$O,"SI",$N:$N,"&lt;"&amp;N213)+COUNTIFS($O:$O,"SI",$N:$N,N213,$A:$A,"&lt;="&amp;A213),"")</f>
        <v/>
      </c>
      <c r="Q213" s="363">
        <f>IF(O213="SI",IFERROR(INDEX('MAPA ASIENTOS'!$D:$D,MATCH(P213,'MAPA ASIENTOS'!$A:$A,0)),"SIN ASIGNAR"),"")</f>
        <v/>
      </c>
    </row>
    <row r="214" hidden="1" ht="12.75" customFormat="1" customHeight="1" s="291">
      <c r="A214" s="295">
        <f>ROW()-1</f>
        <v/>
      </c>
      <c r="B214" s="295" t="inlineStr">
        <is>
          <t>S/P</t>
        </is>
      </c>
      <c r="C214" s="295" t="inlineStr">
        <is>
          <t>Resto de fuentes / orden original del Maestro: MILITARES</t>
        </is>
      </c>
      <c r="D214" s="295" t="inlineStr">
        <is>
          <t>Militares</t>
        </is>
      </c>
      <c r="E214" s="295" t="inlineStr">
        <is>
          <t>Rector</t>
        </is>
      </c>
      <c r="F214" s="295" t="inlineStr">
        <is>
          <t>Militares</t>
        </is>
      </c>
      <c r="G214" s="295" t="n"/>
      <c r="H214" s="295" t="n"/>
      <c r="I214" s="295" t="n"/>
      <c r="J214" s="295" t="n"/>
      <c r="K214" s="295" t="inlineStr">
        <is>
          <t>Pendiente</t>
        </is>
      </c>
      <c r="L214" s="295" t="inlineStr">
        <is>
          <t>Director de Ingeniería y Sistemas Navales</t>
        </is>
      </c>
      <c r="M214" s="295" t="n"/>
      <c r="N214" s="363">
        <f>IFERROR(VALUE(B214),9999)</f>
        <v/>
      </c>
      <c r="O214" s="363">
        <f>IF(AND(G214&lt;&gt;"",K214&lt;&gt;"NO",OR(PARAMETROS!$B$2="TODAS",F214=PARAMETROS!$B$2),OR(PARAMETROS!$B$3="SI y Pendiente",K214="SI")),"SI","NO")</f>
        <v/>
      </c>
      <c r="P214" s="363">
        <f>IF(O214="SI",COUNTIFS($O:$O,"SI",$N:$N,"&lt;"&amp;N214)+COUNTIFS($O:$O,"SI",$N:$N,N214,$A:$A,"&lt;="&amp;A214),"")</f>
        <v/>
      </c>
      <c r="Q214" s="363">
        <f>IF(O214="SI",IFERROR(INDEX('MAPA ASIENTOS'!$D:$D,MATCH(P214,'MAPA ASIENTOS'!$A:$A,0)),"SIN ASIGNAR"),"")</f>
        <v/>
      </c>
    </row>
    <row r="215" hidden="1" ht="12.75" customFormat="1" customHeight="1" s="291">
      <c r="A215" s="293">
        <f>ROW()-1</f>
        <v/>
      </c>
      <c r="B215" s="293" t="inlineStr">
        <is>
          <t>S/P</t>
        </is>
      </c>
      <c r="C215" s="293" t="inlineStr">
        <is>
          <t>Resto de fuentes / orden original del Maestro: MILITARES</t>
        </is>
      </c>
      <c r="D215" s="293" t="inlineStr">
        <is>
          <t>Militares</t>
        </is>
      </c>
      <c r="E215" s="293" t="inlineStr">
        <is>
          <t>Rector</t>
        </is>
      </c>
      <c r="F215" s="293" t="inlineStr">
        <is>
          <t>Militares</t>
        </is>
      </c>
      <c r="G215" s="293" t="n"/>
      <c r="H215" s="293" t="n"/>
      <c r="I215" s="293" t="n"/>
      <c r="J215" s="293" t="n"/>
      <c r="K215" s="293" t="inlineStr">
        <is>
          <t>Pendiente</t>
        </is>
      </c>
      <c r="L215" s="293" t="inlineStr">
        <is>
          <t>Director de Inteligencia de la Armada</t>
        </is>
      </c>
      <c r="M215" s="293" t="n"/>
      <c r="N215" s="363">
        <f>IFERROR(VALUE(B215),9999)</f>
        <v/>
      </c>
      <c r="O215" s="363">
        <f>IF(AND(G215&lt;&gt;"",K215&lt;&gt;"NO",OR(PARAMETROS!$B$2="TODAS",F215=PARAMETROS!$B$2),OR(PARAMETROS!$B$3="SI y Pendiente",K215="SI")),"SI","NO")</f>
        <v/>
      </c>
      <c r="P215" s="363">
        <f>IF(O215="SI",COUNTIFS($O:$O,"SI",$N:$N,"&lt;"&amp;N215)+COUNTIFS($O:$O,"SI",$N:$N,N215,$A:$A,"&lt;="&amp;A215),"")</f>
        <v/>
      </c>
      <c r="Q215" s="363">
        <f>IF(O215="SI",IFERROR(INDEX('MAPA ASIENTOS'!$D:$D,MATCH(P215,'MAPA ASIENTOS'!$A:$A,0)),"SIN ASIGNAR"),"")</f>
        <v/>
      </c>
    </row>
    <row r="216" hidden="1" ht="12.75" customFormat="1" customHeight="1" s="291">
      <c r="A216" s="295">
        <f>ROW()-1</f>
        <v/>
      </c>
      <c r="B216" s="295" t="inlineStr">
        <is>
          <t>S/P</t>
        </is>
      </c>
      <c r="C216" s="295" t="inlineStr">
        <is>
          <t>Resto de fuentes / orden original del Maestro: MILITARES</t>
        </is>
      </c>
      <c r="D216" s="295" t="inlineStr">
        <is>
          <t>Militares</t>
        </is>
      </c>
      <c r="E216" s="295" t="inlineStr">
        <is>
          <t>Rector</t>
        </is>
      </c>
      <c r="F216" s="295" t="inlineStr">
        <is>
          <t>Militares</t>
        </is>
      </c>
      <c r="G216" s="295" t="n"/>
      <c r="H216" s="295" t="n"/>
      <c r="I216" s="295" t="n"/>
      <c r="J216" s="295" t="n"/>
      <c r="K216" s="295" t="inlineStr">
        <is>
          <t>Pendiente</t>
        </is>
      </c>
      <c r="L216" s="295" t="inlineStr">
        <is>
          <t>Director de Intereses Marítimos y Medio Ambiente Acuático</t>
        </is>
      </c>
      <c r="M216" s="295" t="n"/>
      <c r="N216" s="363">
        <f>IFERROR(VALUE(B216),9999)</f>
        <v/>
      </c>
      <c r="O216" s="363">
        <f>IF(AND(G216&lt;&gt;"",K216&lt;&gt;"NO",OR(PARAMETROS!$B$2="TODAS",F216=PARAMETROS!$B$2),OR(PARAMETROS!$B$3="SI y Pendiente",K216="SI")),"SI","NO")</f>
        <v/>
      </c>
      <c r="P216" s="363">
        <f>IF(O216="SI",COUNTIFS($O:$O,"SI",$N:$N,"&lt;"&amp;N216)+COUNTIFS($O:$O,"SI",$N:$N,N216,$A:$A,"&lt;="&amp;A216),"")</f>
        <v/>
      </c>
      <c r="Q216" s="363">
        <f>IF(O216="SI",IFERROR(INDEX('MAPA ASIENTOS'!$D:$D,MATCH(P216,'MAPA ASIENTOS'!$A:$A,0)),"SIN ASIGNAR"),"")</f>
        <v/>
      </c>
    </row>
    <row r="217" hidden="1" ht="12.75" customFormat="1" customHeight="1" s="291">
      <c r="A217" s="293">
        <f>ROW()-1</f>
        <v/>
      </c>
      <c r="B217" s="293" t="inlineStr">
        <is>
          <t>S/P</t>
        </is>
      </c>
      <c r="C217" s="293" t="inlineStr">
        <is>
          <t>Resto de fuentes / orden original del Maestro: MILITARES</t>
        </is>
      </c>
      <c r="D217" s="293" t="inlineStr">
        <is>
          <t>Militares</t>
        </is>
      </c>
      <c r="E217" s="293" t="inlineStr">
        <is>
          <t>Rector</t>
        </is>
      </c>
      <c r="F217" s="293" t="inlineStr">
        <is>
          <t>Militares</t>
        </is>
      </c>
      <c r="G217" s="293" t="n"/>
      <c r="H217" s="293" t="n"/>
      <c r="I217" s="293" t="n"/>
      <c r="J217" s="293" t="n"/>
      <c r="K217" s="293" t="inlineStr">
        <is>
          <t>Pendiente</t>
        </is>
      </c>
      <c r="L217" s="293" t="inlineStr">
        <is>
          <t>Director de Programas Investigación y Desarrollo de la Armada</t>
        </is>
      </c>
      <c r="M217" s="293" t="n"/>
      <c r="N217" s="363">
        <f>IFERROR(VALUE(B217),9999)</f>
        <v/>
      </c>
      <c r="O217" s="363">
        <f>IF(AND(G217&lt;&gt;"",K217&lt;&gt;"NO",OR(PARAMETROS!$B$2="TODAS",F217=PARAMETROS!$B$2),OR(PARAMETROS!$B$3="SI y Pendiente",K217="SI")),"SI","NO")</f>
        <v/>
      </c>
      <c r="P217" s="363">
        <f>IF(O217="SI",COUNTIFS($O:$O,"SI",$N:$N,"&lt;"&amp;N217)+COUNTIFS($O:$O,"SI",$N:$N,N217,$A:$A,"&lt;="&amp;A217),"")</f>
        <v/>
      </c>
      <c r="Q217" s="363">
        <f>IF(O217="SI",IFERROR(INDEX('MAPA ASIENTOS'!$D:$D,MATCH(P217,'MAPA ASIENTOS'!$A:$A,0)),"SIN ASIGNAR"),"")</f>
        <v/>
      </c>
    </row>
    <row r="218" hidden="1" ht="12.75" customFormat="1" customHeight="1" s="291">
      <c r="A218" s="295">
        <f>ROW()-1</f>
        <v/>
      </c>
      <c r="B218" s="295" t="inlineStr">
        <is>
          <t>S/P</t>
        </is>
      </c>
      <c r="C218" s="295" t="inlineStr">
        <is>
          <t>Resto de fuentes / orden original del Maestro: MILITARES</t>
        </is>
      </c>
      <c r="D218" s="295" t="inlineStr">
        <is>
          <t>Militares</t>
        </is>
      </c>
      <c r="E218" s="295" t="inlineStr">
        <is>
          <t>Rector</t>
        </is>
      </c>
      <c r="F218" s="295" t="inlineStr">
        <is>
          <t>Militares</t>
        </is>
      </c>
      <c r="G218" s="295" t="n"/>
      <c r="H218" s="295" t="n"/>
      <c r="I218" s="295" t="n"/>
      <c r="J218" s="295" t="n"/>
      <c r="K218" s="295" t="inlineStr">
        <is>
          <t>Pendiente</t>
        </is>
      </c>
      <c r="L218" s="295" t="inlineStr">
        <is>
          <t>Director de Recuperación de Unidades de la Armada</t>
        </is>
      </c>
      <c r="M218" s="295" t="n"/>
      <c r="N218" s="363">
        <f>IFERROR(VALUE(B218),9999)</f>
        <v/>
      </c>
      <c r="O218" s="363">
        <f>IF(AND(G218&lt;&gt;"",K218&lt;&gt;"NO",OR(PARAMETROS!$B$2="TODAS",F218=PARAMETROS!$B$2),OR(PARAMETROS!$B$3="SI y Pendiente",K218="SI")),"SI","NO")</f>
        <v/>
      </c>
      <c r="P218" s="363">
        <f>IF(O218="SI",COUNTIFS($O:$O,"SI",$N:$N,"&lt;"&amp;N218)+COUNTIFS($O:$O,"SI",$N:$N,N218,$A:$A,"&lt;="&amp;A218),"")</f>
        <v/>
      </c>
      <c r="Q218" s="363">
        <f>IF(O218="SI",IFERROR(INDEX('MAPA ASIENTOS'!$D:$D,MATCH(P218,'MAPA ASIENTOS'!$A:$A,0)),"SIN ASIGNAR"),"")</f>
        <v/>
      </c>
    </row>
    <row r="219" hidden="1" ht="12.75" customFormat="1" customHeight="1" s="291">
      <c r="A219" s="293">
        <f>ROW()-1</f>
        <v/>
      </c>
      <c r="B219" s="293" t="inlineStr">
        <is>
          <t>S/P</t>
        </is>
      </c>
      <c r="C219" s="293" t="inlineStr">
        <is>
          <t>Resto de fuentes / orden original del Maestro: MILITARES</t>
        </is>
      </c>
      <c r="D219" s="293" t="inlineStr">
        <is>
          <t>Militares</t>
        </is>
      </c>
      <c r="E219" s="293" t="inlineStr">
        <is>
          <t>Rector</t>
        </is>
      </c>
      <c r="F219" s="293" t="inlineStr">
        <is>
          <t>Militares</t>
        </is>
      </c>
      <c r="G219" s="293" t="n"/>
      <c r="H219" s="293" t="n"/>
      <c r="I219" s="293" t="n"/>
      <c r="J219" s="293" t="n"/>
      <c r="K219" s="293" t="inlineStr">
        <is>
          <t>Pendiente</t>
        </is>
      </c>
      <c r="L219" s="293" t="inlineStr">
        <is>
          <t>Director de Sanidad de la Armada</t>
        </is>
      </c>
      <c r="M219" s="293" t="n"/>
      <c r="N219" s="363">
        <f>IFERROR(VALUE(B219),9999)</f>
        <v/>
      </c>
      <c r="O219" s="363">
        <f>IF(AND(G219&lt;&gt;"",K219&lt;&gt;"NO",OR(PARAMETROS!$B$2="TODAS",F219=PARAMETROS!$B$2),OR(PARAMETROS!$B$3="SI y Pendiente",K219="SI")),"SI","NO")</f>
        <v/>
      </c>
      <c r="P219" s="363">
        <f>IF(O219="SI",COUNTIFS($O:$O,"SI",$N:$N,"&lt;"&amp;N219)+COUNTIFS($O:$O,"SI",$N:$N,N219,$A:$A,"&lt;="&amp;A219),"")</f>
        <v/>
      </c>
      <c r="Q219" s="363">
        <f>IF(O219="SI",IFERROR(INDEX('MAPA ASIENTOS'!$D:$D,MATCH(P219,'MAPA ASIENTOS'!$A:$A,0)),"SIN ASIGNAR"),"")</f>
        <v/>
      </c>
    </row>
    <row r="220" hidden="1" ht="12.75" customFormat="1" customHeight="1" s="291">
      <c r="A220" s="295">
        <f>ROW()-1</f>
        <v/>
      </c>
      <c r="B220" s="295" t="inlineStr">
        <is>
          <t>S/P</t>
        </is>
      </c>
      <c r="C220" s="295" t="inlineStr">
        <is>
          <t>Resto de fuentes / orden original del Maestro: MILITARES</t>
        </is>
      </c>
      <c r="D220" s="295" t="inlineStr">
        <is>
          <t>Militares</t>
        </is>
      </c>
      <c r="E220" s="295" t="inlineStr">
        <is>
          <t>Rector</t>
        </is>
      </c>
      <c r="F220" s="295" t="inlineStr">
        <is>
          <t>Militares</t>
        </is>
      </c>
      <c r="G220" s="295" t="n"/>
      <c r="H220" s="295" t="n"/>
      <c r="I220" s="295" t="n"/>
      <c r="J220" s="295" t="n"/>
      <c r="K220" s="295" t="inlineStr">
        <is>
          <t>Pendiente</t>
        </is>
      </c>
      <c r="L220" s="295" t="inlineStr">
        <is>
          <t>Director de Seguridad y Operaciones Marítimas</t>
        </is>
      </c>
      <c r="M220" s="295" t="n"/>
      <c r="N220" s="363">
        <f>IFERROR(VALUE(B220),9999)</f>
        <v/>
      </c>
      <c r="O220" s="363">
        <f>IF(AND(G220&lt;&gt;"",K220&lt;&gt;"NO",OR(PARAMETROS!$B$2="TODAS",F220=PARAMETROS!$B$2),OR(PARAMETROS!$B$3="SI y Pendiente",K220="SI")),"SI","NO")</f>
        <v/>
      </c>
      <c r="P220" s="363">
        <f>IF(O220="SI",COUNTIFS($O:$O,"SI",$N:$N,"&lt;"&amp;N220)+COUNTIFS($O:$O,"SI",$N:$N,N220,$A:$A,"&lt;="&amp;A220),"")</f>
        <v/>
      </c>
      <c r="Q220" s="363">
        <f>IF(O220="SI",IFERROR(INDEX('MAPA ASIENTOS'!$D:$D,MATCH(P220,'MAPA ASIENTOS'!$A:$A,0)),"SIN ASIGNAR"),"")</f>
        <v/>
      </c>
    </row>
    <row r="221" hidden="1" ht="12.75" customFormat="1" customHeight="1" s="291">
      <c r="A221" s="293">
        <f>ROW()-1</f>
        <v/>
      </c>
      <c r="B221" s="293" t="inlineStr">
        <is>
          <t>S/P</t>
        </is>
      </c>
      <c r="C221" s="293" t="inlineStr">
        <is>
          <t>Resto de fuentes / orden original del Maestro: MILITARES</t>
        </is>
      </c>
      <c r="D221" s="293" t="inlineStr">
        <is>
          <t>Militares</t>
        </is>
      </c>
      <c r="E221" s="293" t="n"/>
      <c r="F221" s="293" t="inlineStr">
        <is>
          <t>Militares</t>
        </is>
      </c>
      <c r="G221" s="293" t="n"/>
      <c r="H221" s="293" t="n"/>
      <c r="I221" s="293" t="n"/>
      <c r="J221" s="293" t="n"/>
      <c r="K221" s="293" t="inlineStr">
        <is>
          <t>Pendiente</t>
        </is>
      </c>
      <c r="L221" s="293" t="inlineStr">
        <is>
          <t>Jefe Depto. Diprida</t>
        </is>
      </c>
      <c r="M221" s="293" t="n"/>
      <c r="N221" s="363">
        <f>IFERROR(VALUE(B221),9999)</f>
        <v/>
      </c>
      <c r="O221" s="363">
        <f>IF(AND(G221&lt;&gt;"",K221&lt;&gt;"NO",OR(PARAMETROS!$B$2="TODAS",F221=PARAMETROS!$B$2),OR(PARAMETROS!$B$3="SI y Pendiente",K221="SI")),"SI","NO")</f>
        <v/>
      </c>
      <c r="P221" s="363">
        <f>IF(O221="SI",COUNTIFS($O:$O,"SI",$N:$N,"&lt;"&amp;N221)+COUNTIFS($O:$O,"SI",$N:$N,N221,$A:$A,"&lt;="&amp;A221),"")</f>
        <v/>
      </c>
      <c r="Q221" s="363">
        <f>IF(O221="SI",IFERROR(INDEX('MAPA ASIENTOS'!$D:$D,MATCH(P221,'MAPA ASIENTOS'!$A:$A,0)),"SIN ASIGNAR"),"")</f>
        <v/>
      </c>
    </row>
    <row r="222" hidden="1" ht="12.75" customFormat="1" customHeight="1" s="291">
      <c r="A222" s="295">
        <f>ROW()-1</f>
        <v/>
      </c>
      <c r="B222" s="295" t="inlineStr">
        <is>
          <t>S/P</t>
        </is>
      </c>
      <c r="C222" s="295" t="inlineStr">
        <is>
          <t>Resto de fuentes / orden original del Maestro: MILITARES</t>
        </is>
      </c>
      <c r="D222" s="295" t="inlineStr">
        <is>
          <t>Militares</t>
        </is>
      </c>
      <c r="E222" s="295" t="n"/>
      <c r="F222" s="295" t="inlineStr">
        <is>
          <t>Militares</t>
        </is>
      </c>
      <c r="G222" s="295" t="n"/>
      <c r="H222" s="295" t="n"/>
      <c r="I222" s="295" t="n"/>
      <c r="J222" s="295" t="n"/>
      <c r="K222" s="295" t="inlineStr">
        <is>
          <t>Pendiente</t>
        </is>
      </c>
      <c r="L222" s="295" t="inlineStr">
        <is>
          <t>Jefe Ito Construcciones</t>
        </is>
      </c>
      <c r="M222" s="295" t="n"/>
      <c r="N222" s="363">
        <f>IFERROR(VALUE(B222),9999)</f>
        <v/>
      </c>
      <c r="O222" s="363">
        <f>IF(AND(G222&lt;&gt;"",K222&lt;&gt;"NO",OR(PARAMETROS!$B$2="TODAS",F222=PARAMETROS!$B$2),OR(PARAMETROS!$B$3="SI y Pendiente",K222="SI")),"SI","NO")</f>
        <v/>
      </c>
      <c r="P222" s="363">
        <f>IF(O222="SI",COUNTIFS($O:$O,"SI",$N:$N,"&lt;"&amp;N222)+COUNTIFS($O:$O,"SI",$N:$N,N222,$A:$A,"&lt;="&amp;A222),"")</f>
        <v/>
      </c>
      <c r="Q222" s="363">
        <f>IF(O222="SI",IFERROR(INDEX('MAPA ASIENTOS'!$D:$D,MATCH(P222,'MAPA ASIENTOS'!$A:$A,0)),"SIN ASIGNAR"),"")</f>
        <v/>
      </c>
    </row>
    <row r="223" hidden="1" ht="12.75" customFormat="1" customHeight="1" s="291">
      <c r="A223" s="293">
        <f>ROW()-1</f>
        <v/>
      </c>
      <c r="B223" s="293" t="inlineStr">
        <is>
          <t>S/P</t>
        </is>
      </c>
      <c r="C223" s="293" t="inlineStr">
        <is>
          <t>Resto de fuentes / orden original del Maestro: MILITARES</t>
        </is>
      </c>
      <c r="D223" s="293" t="inlineStr">
        <is>
          <t>Militares</t>
        </is>
      </c>
      <c r="E223" s="293" t="n"/>
      <c r="F223" s="293" t="inlineStr">
        <is>
          <t>Militares</t>
        </is>
      </c>
      <c r="G223" s="293" t="n"/>
      <c r="H223" s="293" t="n"/>
      <c r="I223" s="293" t="n"/>
      <c r="J223" s="293" t="n"/>
      <c r="K223" s="293" t="inlineStr">
        <is>
          <t>Pendiente</t>
        </is>
      </c>
      <c r="L223" s="293" t="inlineStr">
        <is>
          <t>Jefe Proyecto Diprida</t>
        </is>
      </c>
      <c r="M223" s="293" t="n"/>
      <c r="N223" s="363">
        <f>IFERROR(VALUE(B223),9999)</f>
        <v/>
      </c>
      <c r="O223" s="363">
        <f>IF(AND(G223&lt;&gt;"",K223&lt;&gt;"NO",OR(PARAMETROS!$B$2="TODAS",F223=PARAMETROS!$B$2),OR(PARAMETROS!$B$3="SI y Pendiente",K223="SI")),"SI","NO")</f>
        <v/>
      </c>
      <c r="P223" s="363">
        <f>IF(O223="SI",COUNTIFS($O:$O,"SI",$N:$N,"&lt;"&amp;N223)+COUNTIFS($O:$O,"SI",$N:$N,N223,$A:$A,"&lt;="&amp;A223),"")</f>
        <v/>
      </c>
      <c r="Q223" s="363">
        <f>IF(O223="SI",IFERROR(INDEX('MAPA ASIENTOS'!$D:$D,MATCH(P223,'MAPA ASIENTOS'!$A:$A,0)),"SIN ASIGNAR"),"")</f>
        <v/>
      </c>
    </row>
    <row r="224" hidden="1" ht="12.75" customFormat="1" customHeight="1" s="291">
      <c r="A224" s="295">
        <f>ROW()-1</f>
        <v/>
      </c>
      <c r="B224" s="295" t="inlineStr">
        <is>
          <t>S/P</t>
        </is>
      </c>
      <c r="C224" s="295" t="inlineStr">
        <is>
          <t>Resto de fuentes / orden original del Maestro: MILITARES</t>
        </is>
      </c>
      <c r="D224" s="295" t="inlineStr">
        <is>
          <t>Militares</t>
        </is>
      </c>
      <c r="E224" s="295" t="n"/>
      <c r="F224" s="295" t="inlineStr">
        <is>
          <t>Militares</t>
        </is>
      </c>
      <c r="G224" s="295" t="n"/>
      <c r="H224" s="295" t="n"/>
      <c r="I224" s="295" t="n"/>
      <c r="J224" s="295" t="n"/>
      <c r="K224" s="295" t="inlineStr">
        <is>
          <t>Pendiente</t>
        </is>
      </c>
      <c r="L224" s="295" t="inlineStr">
        <is>
          <t>Jefe Proyecto Diprida</t>
        </is>
      </c>
      <c r="M224" s="295" t="n"/>
      <c r="N224" s="363">
        <f>IFERROR(VALUE(B224),9999)</f>
        <v/>
      </c>
      <c r="O224" s="363">
        <f>IF(AND(G224&lt;&gt;"",K224&lt;&gt;"NO",OR(PARAMETROS!$B$2="TODAS",F224=PARAMETROS!$B$2),OR(PARAMETROS!$B$3="SI y Pendiente",K224="SI")),"SI","NO")</f>
        <v/>
      </c>
      <c r="P224" s="363">
        <f>IF(O224="SI",COUNTIFS($O:$O,"SI",$N:$N,"&lt;"&amp;N224)+COUNTIFS($O:$O,"SI",$N:$N,N224,$A:$A,"&lt;="&amp;A224),"")</f>
        <v/>
      </c>
      <c r="Q224" s="363">
        <f>IF(O224="SI",IFERROR(INDEX('MAPA ASIENTOS'!$D:$D,MATCH(P224,'MAPA ASIENTOS'!$A:$A,0)),"SIN ASIGNAR"),"")</f>
        <v/>
      </c>
    </row>
    <row r="225" hidden="1" ht="12.75" customFormat="1" customHeight="1" s="291">
      <c r="A225" s="293">
        <f>ROW()-1</f>
        <v/>
      </c>
      <c r="B225" s="293" t="inlineStr">
        <is>
          <t>S/P</t>
        </is>
      </c>
      <c r="C225" s="293" t="inlineStr">
        <is>
          <t>Resto de fuentes / orden original del Maestro: MILITARES</t>
        </is>
      </c>
      <c r="D225" s="293" t="inlineStr">
        <is>
          <t>Militares</t>
        </is>
      </c>
      <c r="E225" s="293" t="n"/>
      <c r="F225" s="293" t="inlineStr">
        <is>
          <t>Militares</t>
        </is>
      </c>
      <c r="G225" s="293" t="n"/>
      <c r="H225" s="293" t="n"/>
      <c r="I225" s="293" t="n"/>
      <c r="J225" s="293" t="n"/>
      <c r="K225" s="293" t="inlineStr">
        <is>
          <t>Pendiente</t>
        </is>
      </c>
      <c r="L225" s="293" t="inlineStr">
        <is>
          <t>Jefe Proyecto Diprida</t>
        </is>
      </c>
      <c r="M225" s="293" t="n"/>
      <c r="N225" s="363">
        <f>IFERROR(VALUE(B225),9999)</f>
        <v/>
      </c>
      <c r="O225" s="363">
        <f>IF(AND(G225&lt;&gt;"",K225&lt;&gt;"NO",OR(PARAMETROS!$B$2="TODAS",F225=PARAMETROS!$B$2),OR(PARAMETROS!$B$3="SI y Pendiente",K225="SI")),"SI","NO")</f>
        <v/>
      </c>
      <c r="P225" s="363">
        <f>IF(O225="SI",COUNTIFS($O:$O,"SI",$N:$N,"&lt;"&amp;N225)+COUNTIFS($O:$O,"SI",$N:$N,N225,$A:$A,"&lt;="&amp;A225),"")</f>
        <v/>
      </c>
      <c r="Q225" s="363">
        <f>IF(O225="SI",IFERROR(INDEX('MAPA ASIENTOS'!$D:$D,MATCH(P225,'MAPA ASIENTOS'!$A:$A,0)),"SIN ASIGNAR"),"")</f>
        <v/>
      </c>
    </row>
    <row r="226" hidden="1" ht="12.75" customFormat="1" customHeight="1" s="291">
      <c r="A226" s="295">
        <f>ROW()-1</f>
        <v/>
      </c>
      <c r="B226" s="295" t="inlineStr">
        <is>
          <t>S/P</t>
        </is>
      </c>
      <c r="C226" s="295" t="inlineStr">
        <is>
          <t>Resto de fuentes / orden original del Maestro: MILITARES</t>
        </is>
      </c>
      <c r="D226" s="295" t="inlineStr">
        <is>
          <t>Militares</t>
        </is>
      </c>
      <c r="E226" s="295" t="n"/>
      <c r="F226" s="295" t="inlineStr">
        <is>
          <t>Militares</t>
        </is>
      </c>
      <c r="G226" s="295" t="n"/>
      <c r="H226" s="295" t="n"/>
      <c r="I226" s="295" t="n"/>
      <c r="J226" s="295" t="n"/>
      <c r="K226" s="295" t="inlineStr">
        <is>
          <t>Pendiente</t>
        </is>
      </c>
      <c r="L226" s="295" t="inlineStr">
        <is>
          <t>Agregado de Defensa Ajdunto y Naval de Perú</t>
        </is>
      </c>
      <c r="M226" s="295" t="n"/>
      <c r="N226" s="363">
        <f>IFERROR(VALUE(B226),9999)</f>
        <v/>
      </c>
      <c r="O226" s="363">
        <f>IF(AND(G226&lt;&gt;"",K226&lt;&gt;"NO",OR(PARAMETROS!$B$2="TODAS",F226=PARAMETROS!$B$2),OR(PARAMETROS!$B$3="SI y Pendiente",K226="SI")),"SI","NO")</f>
        <v/>
      </c>
      <c r="P226" s="363">
        <f>IF(O226="SI",COUNTIFS($O:$O,"SI",$N:$N,"&lt;"&amp;N226)+COUNTIFS($O:$O,"SI",$N:$N,N226,$A:$A,"&lt;="&amp;A226),"")</f>
        <v/>
      </c>
      <c r="Q226" s="363">
        <f>IF(O226="SI",IFERROR(INDEX('MAPA ASIENTOS'!$D:$D,MATCH(P226,'MAPA ASIENTOS'!$A:$A,0)),"SIN ASIGNAR"),"")</f>
        <v/>
      </c>
    </row>
    <row r="227" hidden="1" ht="12.75" customFormat="1" customHeight="1" s="291">
      <c r="A227" s="293">
        <f>ROW()-1</f>
        <v/>
      </c>
      <c r="B227" s="293" t="inlineStr">
        <is>
          <t>S/P</t>
        </is>
      </c>
      <c r="C227" s="293" t="inlineStr">
        <is>
          <t>Resto de fuentes / orden original del Maestro: MILITARES</t>
        </is>
      </c>
      <c r="D227" s="293" t="inlineStr">
        <is>
          <t>Militares</t>
        </is>
      </c>
      <c r="E227" s="293" t="n"/>
      <c r="F227" s="293" t="inlineStr">
        <is>
          <t>Militares</t>
        </is>
      </c>
      <c r="G227" s="293" t="n"/>
      <c r="H227" s="293" t="n"/>
      <c r="I227" s="293" t="n"/>
      <c r="J227" s="293" t="n"/>
      <c r="K227" s="293" t="inlineStr">
        <is>
          <t>Pendiente</t>
        </is>
      </c>
      <c r="L227" s="293" t="inlineStr">
        <is>
          <t>Agregado de Defensa de Alemania</t>
        </is>
      </c>
      <c r="M227" s="293" t="n"/>
      <c r="N227" s="363">
        <f>IFERROR(VALUE(B227),9999)</f>
        <v/>
      </c>
      <c r="O227" s="363">
        <f>IF(AND(G227&lt;&gt;"",K227&lt;&gt;"NO",OR(PARAMETROS!$B$2="TODAS",F227=PARAMETROS!$B$2),OR(PARAMETROS!$B$3="SI y Pendiente",K227="SI")),"SI","NO")</f>
        <v/>
      </c>
      <c r="P227" s="363">
        <f>IF(O227="SI",COUNTIFS($O:$O,"SI",$N:$N,"&lt;"&amp;N227)+COUNTIFS($O:$O,"SI",$N:$N,N227,$A:$A,"&lt;="&amp;A227),"")</f>
        <v/>
      </c>
      <c r="Q227" s="363">
        <f>IF(O227="SI",IFERROR(INDEX('MAPA ASIENTOS'!$D:$D,MATCH(P227,'MAPA ASIENTOS'!$A:$A,0)),"SIN ASIGNAR"),"")</f>
        <v/>
      </c>
    </row>
    <row r="228" hidden="1" ht="12.75" customFormat="1" customHeight="1" s="291">
      <c r="A228" s="295">
        <f>ROW()-1</f>
        <v/>
      </c>
      <c r="B228" s="295" t="inlineStr">
        <is>
          <t>S/P</t>
        </is>
      </c>
      <c r="C228" s="295" t="inlineStr">
        <is>
          <t>Resto de fuentes / orden original del Maestro: MILITARES</t>
        </is>
      </c>
      <c r="D228" s="295" t="inlineStr">
        <is>
          <t>Militares</t>
        </is>
      </c>
      <c r="E228" s="295" t="n"/>
      <c r="F228" s="295" t="inlineStr">
        <is>
          <t>Militares</t>
        </is>
      </c>
      <c r="G228" s="295" t="n"/>
      <c r="H228" s="295" t="n"/>
      <c r="I228" s="295" t="n"/>
      <c r="J228" s="295" t="n"/>
      <c r="K228" s="295" t="inlineStr">
        <is>
          <t>Pendiente</t>
        </is>
      </c>
      <c r="L228" s="295" t="inlineStr">
        <is>
          <t>Agregado de Defensa de Canadá</t>
        </is>
      </c>
      <c r="M228" s="295" t="n"/>
      <c r="N228" s="363">
        <f>IFERROR(VALUE(B228),9999)</f>
        <v/>
      </c>
      <c r="O228" s="363">
        <f>IF(AND(G228&lt;&gt;"",K228&lt;&gt;"NO",OR(PARAMETROS!$B$2="TODAS",F228=PARAMETROS!$B$2),OR(PARAMETROS!$B$3="SI y Pendiente",K228="SI")),"SI","NO")</f>
        <v/>
      </c>
      <c r="P228" s="363">
        <f>IF(O228="SI",COUNTIFS($O:$O,"SI",$N:$N,"&lt;"&amp;N228)+COUNTIFS($O:$O,"SI",$N:$N,N228,$A:$A,"&lt;="&amp;A228),"")</f>
        <v/>
      </c>
      <c r="Q228" s="363">
        <f>IF(O228="SI",IFERROR(INDEX('MAPA ASIENTOS'!$D:$D,MATCH(P228,'MAPA ASIENTOS'!$A:$A,0)),"SIN ASIGNAR"),"")</f>
        <v/>
      </c>
    </row>
    <row r="229" hidden="1" ht="12.75" customFormat="1" customHeight="1" s="291">
      <c r="A229" s="293">
        <f>ROW()-1</f>
        <v/>
      </c>
      <c r="B229" s="293" t="inlineStr">
        <is>
          <t>S/P</t>
        </is>
      </c>
      <c r="C229" s="293" t="inlineStr">
        <is>
          <t>Resto de fuentes / orden original del Maestro: MILITARES</t>
        </is>
      </c>
      <c r="D229" s="293" t="inlineStr">
        <is>
          <t>Militares</t>
        </is>
      </c>
      <c r="E229" s="293" t="n"/>
      <c r="F229" s="293" t="inlineStr">
        <is>
          <t>Militares</t>
        </is>
      </c>
      <c r="G229" s="293" t="n"/>
      <c r="H229" s="293" t="n"/>
      <c r="I229" s="293" t="n"/>
      <c r="J229" s="293" t="n"/>
      <c r="K229" s="293" t="inlineStr">
        <is>
          <t>Pendiente</t>
        </is>
      </c>
      <c r="L229" s="293" t="inlineStr">
        <is>
          <t>Agregado de Defensa de Corea</t>
        </is>
      </c>
      <c r="M229" s="293" t="n"/>
      <c r="N229" s="363">
        <f>IFERROR(VALUE(B229),9999)</f>
        <v/>
      </c>
      <c r="O229" s="363">
        <f>IF(AND(G229&lt;&gt;"",K229&lt;&gt;"NO",OR(PARAMETROS!$B$2="TODAS",F229=PARAMETROS!$B$2),OR(PARAMETROS!$B$3="SI y Pendiente",K229="SI")),"SI","NO")</f>
        <v/>
      </c>
      <c r="P229" s="363">
        <f>IF(O229="SI",COUNTIFS($O:$O,"SI",$N:$N,"&lt;"&amp;N229)+COUNTIFS($O:$O,"SI",$N:$N,N229,$A:$A,"&lt;="&amp;A229),"")</f>
        <v/>
      </c>
      <c r="Q229" s="363">
        <f>IF(O229="SI",IFERROR(INDEX('MAPA ASIENTOS'!$D:$D,MATCH(P229,'MAPA ASIENTOS'!$A:$A,0)),"SIN ASIGNAR"),"")</f>
        <v/>
      </c>
    </row>
    <row r="230" hidden="1" ht="12.75" customFormat="1" customHeight="1" s="291">
      <c r="A230" s="295">
        <f>ROW()-1</f>
        <v/>
      </c>
      <c r="B230" s="295" t="inlineStr">
        <is>
          <t>S/P</t>
        </is>
      </c>
      <c r="C230" s="295" t="inlineStr">
        <is>
          <t>Resto de fuentes / orden original del Maestro: MILITARES</t>
        </is>
      </c>
      <c r="D230" s="295" t="inlineStr">
        <is>
          <t>Militares</t>
        </is>
      </c>
      <c r="E230" s="295" t="n"/>
      <c r="F230" s="295" t="inlineStr">
        <is>
          <t>Militares</t>
        </is>
      </c>
      <c r="G230" s="295" t="n"/>
      <c r="H230" s="295" t="n"/>
      <c r="I230" s="295" t="n"/>
      <c r="J230" s="295" t="n"/>
      <c r="K230" s="295" t="inlineStr">
        <is>
          <t>Pendiente</t>
        </is>
      </c>
      <c r="L230" s="295" t="inlineStr">
        <is>
          <t>Agregado de Defensa de el Salvador</t>
        </is>
      </c>
      <c r="M230" s="295" t="n"/>
      <c r="N230" s="363">
        <f>IFERROR(VALUE(B230),9999)</f>
        <v/>
      </c>
      <c r="O230" s="363">
        <f>IF(AND(G230&lt;&gt;"",K230&lt;&gt;"NO",OR(PARAMETROS!$B$2="TODAS",F230=PARAMETROS!$B$2),OR(PARAMETROS!$B$3="SI y Pendiente",K230="SI")),"SI","NO")</f>
        <v/>
      </c>
      <c r="P230" s="363">
        <f>IF(O230="SI",COUNTIFS($O:$O,"SI",$N:$N,"&lt;"&amp;N230)+COUNTIFS($O:$O,"SI",$N:$N,N230,$A:$A,"&lt;="&amp;A230),"")</f>
        <v/>
      </c>
      <c r="Q230" s="363">
        <f>IF(O230="SI",IFERROR(INDEX('MAPA ASIENTOS'!$D:$D,MATCH(P230,'MAPA ASIENTOS'!$A:$A,0)),"SIN ASIGNAR"),"")</f>
        <v/>
      </c>
    </row>
    <row r="231" hidden="1" ht="12.75" customFormat="1" customHeight="1" s="291">
      <c r="A231" s="293">
        <f>ROW()-1</f>
        <v/>
      </c>
      <c r="B231" s="293" t="inlineStr">
        <is>
          <t>S/P</t>
        </is>
      </c>
      <c r="C231" s="293" t="inlineStr">
        <is>
          <t>Resto de fuentes / orden original del Maestro: MILITARES</t>
        </is>
      </c>
      <c r="D231" s="293" t="inlineStr">
        <is>
          <t>Militares</t>
        </is>
      </c>
      <c r="E231" s="293" t="n"/>
      <c r="F231" s="293" t="inlineStr">
        <is>
          <t>Militares</t>
        </is>
      </c>
      <c r="G231" s="293" t="n"/>
      <c r="H231" s="293" t="n"/>
      <c r="I231" s="293" t="n"/>
      <c r="J231" s="293" t="n"/>
      <c r="K231" s="293" t="inlineStr">
        <is>
          <t>Pendiente</t>
        </is>
      </c>
      <c r="L231" s="293" t="inlineStr">
        <is>
          <t>Agregado de Defensa de España</t>
        </is>
      </c>
      <c r="M231" s="293" t="n"/>
      <c r="N231" s="363">
        <f>IFERROR(VALUE(B231),9999)</f>
        <v/>
      </c>
      <c r="O231" s="363">
        <f>IF(AND(G231&lt;&gt;"",K231&lt;&gt;"NO",OR(PARAMETROS!$B$2="TODAS",F231=PARAMETROS!$B$2),OR(PARAMETROS!$B$3="SI y Pendiente",K231="SI")),"SI","NO")</f>
        <v/>
      </c>
      <c r="P231" s="363">
        <f>IF(O231="SI",COUNTIFS($O:$O,"SI",$N:$N,"&lt;"&amp;N231)+COUNTIFS($O:$O,"SI",$N:$N,N231,$A:$A,"&lt;="&amp;A231),"")</f>
        <v/>
      </c>
      <c r="Q231" s="363">
        <f>IF(O231="SI",IFERROR(INDEX('MAPA ASIENTOS'!$D:$D,MATCH(P231,'MAPA ASIENTOS'!$A:$A,0)),"SIN ASIGNAR"),"")</f>
        <v/>
      </c>
    </row>
    <row r="232" hidden="1" ht="12.75" customFormat="1" customHeight="1" s="291">
      <c r="A232" s="295">
        <f>ROW()-1</f>
        <v/>
      </c>
      <c r="B232" s="295" t="inlineStr">
        <is>
          <t>S/P</t>
        </is>
      </c>
      <c r="C232" s="295" t="inlineStr">
        <is>
          <t>Resto de fuentes / orden original del Maestro: MILITARES</t>
        </is>
      </c>
      <c r="D232" s="295" t="inlineStr">
        <is>
          <t>Militares</t>
        </is>
      </c>
      <c r="E232" s="295" t="n"/>
      <c r="F232" s="295" t="inlineStr">
        <is>
          <t>Militares</t>
        </is>
      </c>
      <c r="G232" s="295" t="n"/>
      <c r="H232" s="295" t="n"/>
      <c r="I232" s="295" t="n"/>
      <c r="J232" s="295" t="n"/>
      <c r="K232" s="295" t="inlineStr">
        <is>
          <t>Pendiente</t>
        </is>
      </c>
      <c r="L232" s="295" t="inlineStr">
        <is>
          <t>Agregado de Defensa de Honduras</t>
        </is>
      </c>
      <c r="M232" s="295" t="n"/>
      <c r="N232" s="363">
        <f>IFERROR(VALUE(B232),9999)</f>
        <v/>
      </c>
      <c r="O232" s="363">
        <f>IF(AND(G232&lt;&gt;"",K232&lt;&gt;"NO",OR(PARAMETROS!$B$2="TODAS",F232=PARAMETROS!$B$2),OR(PARAMETROS!$B$3="SI y Pendiente",K232="SI")),"SI","NO")</f>
        <v/>
      </c>
      <c r="P232" s="363">
        <f>IF(O232="SI",COUNTIFS($O:$O,"SI",$N:$N,"&lt;"&amp;N232)+COUNTIFS($O:$O,"SI",$N:$N,N232,$A:$A,"&lt;="&amp;A232),"")</f>
        <v/>
      </c>
      <c r="Q232" s="363">
        <f>IF(O232="SI",IFERROR(INDEX('MAPA ASIENTOS'!$D:$D,MATCH(P232,'MAPA ASIENTOS'!$A:$A,0)),"SIN ASIGNAR"),"")</f>
        <v/>
      </c>
    </row>
    <row r="233" hidden="1" ht="12.75" customFormat="1" customHeight="1" s="291">
      <c r="A233" s="293">
        <f>ROW()-1</f>
        <v/>
      </c>
      <c r="B233" s="293" t="inlineStr">
        <is>
          <t>S/P</t>
        </is>
      </c>
      <c r="C233" s="293" t="inlineStr">
        <is>
          <t>Resto de fuentes / orden original del Maestro: MILITARES</t>
        </is>
      </c>
      <c r="D233" s="293" t="inlineStr">
        <is>
          <t>Militares</t>
        </is>
      </c>
      <c r="E233" s="293" t="n"/>
      <c r="F233" s="293" t="inlineStr">
        <is>
          <t>Militares</t>
        </is>
      </c>
      <c r="G233" s="293" t="n"/>
      <c r="H233" s="293" t="n"/>
      <c r="I233" s="293" t="n"/>
      <c r="J233" s="293" t="n"/>
      <c r="K233" s="293" t="inlineStr">
        <is>
          <t>Pendiente</t>
        </is>
      </c>
      <c r="L233" s="293" t="inlineStr">
        <is>
          <t>Agregado de Defensa de India</t>
        </is>
      </c>
      <c r="M233" s="293" t="n"/>
      <c r="N233" s="363">
        <f>IFERROR(VALUE(B233),9999)</f>
        <v/>
      </c>
      <c r="O233" s="363">
        <f>IF(AND(G233&lt;&gt;"",K233&lt;&gt;"NO",OR(PARAMETROS!$B$2="TODAS",F233=PARAMETROS!$B$2),OR(PARAMETROS!$B$3="SI y Pendiente",K233="SI")),"SI","NO")</f>
        <v/>
      </c>
      <c r="P233" s="363">
        <f>IF(O233="SI",COUNTIFS($O:$O,"SI",$N:$N,"&lt;"&amp;N233)+COUNTIFS($O:$O,"SI",$N:$N,N233,$A:$A,"&lt;="&amp;A233),"")</f>
        <v/>
      </c>
      <c r="Q233" s="363">
        <f>IF(O233="SI",IFERROR(INDEX('MAPA ASIENTOS'!$D:$D,MATCH(P233,'MAPA ASIENTOS'!$A:$A,0)),"SIN ASIGNAR"),"")</f>
        <v/>
      </c>
    </row>
    <row r="234" hidden="1" ht="12.75" customFormat="1" customHeight="1" s="291">
      <c r="A234" s="295">
        <f>ROW()-1</f>
        <v/>
      </c>
      <c r="B234" s="295" t="inlineStr">
        <is>
          <t>S/P</t>
        </is>
      </c>
      <c r="C234" s="295" t="inlineStr">
        <is>
          <t>Resto de fuentes / orden original del Maestro: MILITARES</t>
        </is>
      </c>
      <c r="D234" s="295" t="inlineStr">
        <is>
          <t>Militares</t>
        </is>
      </c>
      <c r="E234" s="295" t="n"/>
      <c r="F234" s="295" t="inlineStr">
        <is>
          <t>Militares</t>
        </is>
      </c>
      <c r="G234" s="295" t="n"/>
      <c r="H234" s="295" t="n"/>
      <c r="I234" s="295" t="n"/>
      <c r="J234" s="295" t="n"/>
      <c r="K234" s="295" t="inlineStr">
        <is>
          <t>Pendiente</t>
        </is>
      </c>
      <c r="L234" s="295" t="inlineStr">
        <is>
          <t>Agregado de Defensa de Israel</t>
        </is>
      </c>
      <c r="M234" s="295" t="n"/>
      <c r="N234" s="363">
        <f>IFERROR(VALUE(B234),9999)</f>
        <v/>
      </c>
      <c r="O234" s="363">
        <f>IF(AND(G234&lt;&gt;"",K234&lt;&gt;"NO",OR(PARAMETROS!$B$2="TODAS",F234=PARAMETROS!$B$2),OR(PARAMETROS!$B$3="SI y Pendiente",K234="SI")),"SI","NO")</f>
        <v/>
      </c>
      <c r="P234" s="363">
        <f>IF(O234="SI",COUNTIFS($O:$O,"SI",$N:$N,"&lt;"&amp;N234)+COUNTIFS($O:$O,"SI",$N:$N,N234,$A:$A,"&lt;="&amp;A234),"")</f>
        <v/>
      </c>
      <c r="Q234" s="363">
        <f>IF(O234="SI",IFERROR(INDEX('MAPA ASIENTOS'!$D:$D,MATCH(P234,'MAPA ASIENTOS'!$A:$A,0)),"SIN ASIGNAR"),"")</f>
        <v/>
      </c>
    </row>
    <row r="235" hidden="1" ht="12.75" customFormat="1" customHeight="1" s="291">
      <c r="A235" s="293">
        <f>ROW()-1</f>
        <v/>
      </c>
      <c r="B235" s="293" t="inlineStr">
        <is>
          <t>S/P</t>
        </is>
      </c>
      <c r="C235" s="293" t="inlineStr">
        <is>
          <t>Resto de fuentes / orden original del Maestro: MILITARES</t>
        </is>
      </c>
      <c r="D235" s="293" t="inlineStr">
        <is>
          <t>Militares</t>
        </is>
      </c>
      <c r="E235" s="293" t="n"/>
      <c r="F235" s="293" t="inlineStr">
        <is>
          <t>Militares</t>
        </is>
      </c>
      <c r="G235" s="293" t="n"/>
      <c r="H235" s="293" t="n"/>
      <c r="I235" s="293" t="n"/>
      <c r="J235" s="293" t="n"/>
      <c r="K235" s="293" t="inlineStr">
        <is>
          <t>Pendiente</t>
        </is>
      </c>
      <c r="L235" s="293" t="inlineStr">
        <is>
          <t>Agregado de Defensa de Japón</t>
        </is>
      </c>
      <c r="M235" s="293" t="n"/>
      <c r="N235" s="363">
        <f>IFERROR(VALUE(B235),9999)</f>
        <v/>
      </c>
      <c r="O235" s="363">
        <f>IF(AND(G235&lt;&gt;"",K235&lt;&gt;"NO",OR(PARAMETROS!$B$2="TODAS",F235=PARAMETROS!$B$2),OR(PARAMETROS!$B$3="SI y Pendiente",K235="SI")),"SI","NO")</f>
        <v/>
      </c>
      <c r="P235" s="363">
        <f>IF(O235="SI",COUNTIFS($O:$O,"SI",$N:$N,"&lt;"&amp;N235)+COUNTIFS($O:$O,"SI",$N:$N,N235,$A:$A,"&lt;="&amp;A235),"")</f>
        <v/>
      </c>
      <c r="Q235" s="363">
        <f>IF(O235="SI",IFERROR(INDEX('MAPA ASIENTOS'!$D:$D,MATCH(P235,'MAPA ASIENTOS'!$A:$A,0)),"SIN ASIGNAR"),"")</f>
        <v/>
      </c>
    </row>
    <row r="236" hidden="1" ht="12.75" customFormat="1" customHeight="1" s="291">
      <c r="A236" s="295">
        <f>ROW()-1</f>
        <v/>
      </c>
      <c r="B236" s="295" t="inlineStr">
        <is>
          <t>S/P</t>
        </is>
      </c>
      <c r="C236" s="295" t="inlineStr">
        <is>
          <t>Resto de fuentes / orden original del Maestro: MILITARES</t>
        </is>
      </c>
      <c r="D236" s="295" t="inlineStr">
        <is>
          <t>Militares</t>
        </is>
      </c>
      <c r="E236" s="295" t="n"/>
      <c r="F236" s="295" t="inlineStr">
        <is>
          <t>Militares</t>
        </is>
      </c>
      <c r="G236" s="295" t="n"/>
      <c r="H236" s="295" t="n"/>
      <c r="I236" s="295" t="n"/>
      <c r="J236" s="295" t="n"/>
      <c r="K236" s="295" t="inlineStr">
        <is>
          <t>Pendiente</t>
        </is>
      </c>
      <c r="L236" s="295" t="inlineStr">
        <is>
          <t>Agregado de Defensa de Paraguay</t>
        </is>
      </c>
      <c r="M236" s="295" t="n"/>
      <c r="N236" s="363">
        <f>IFERROR(VALUE(B236),9999)</f>
        <v/>
      </c>
      <c r="O236" s="363">
        <f>IF(AND(G236&lt;&gt;"",K236&lt;&gt;"NO",OR(PARAMETROS!$B$2="TODAS",F236=PARAMETROS!$B$2),OR(PARAMETROS!$B$3="SI y Pendiente",K236="SI")),"SI","NO")</f>
        <v/>
      </c>
      <c r="P236" s="363">
        <f>IF(O236="SI",COUNTIFS($O:$O,"SI",$N:$N,"&lt;"&amp;N236)+COUNTIFS($O:$O,"SI",$N:$N,N236,$A:$A,"&lt;="&amp;A236),"")</f>
        <v/>
      </c>
      <c r="Q236" s="363">
        <f>IF(O236="SI",IFERROR(INDEX('MAPA ASIENTOS'!$D:$D,MATCH(P236,'MAPA ASIENTOS'!$A:$A,0)),"SIN ASIGNAR"),"")</f>
        <v/>
      </c>
    </row>
    <row r="237" hidden="1" ht="12.75" customFormat="1" customHeight="1" s="291">
      <c r="A237" s="293">
        <f>ROW()-1</f>
        <v/>
      </c>
      <c r="B237" s="293" t="inlineStr">
        <is>
          <t>S/P</t>
        </is>
      </c>
      <c r="C237" s="293" t="inlineStr">
        <is>
          <t>Resto de fuentes / orden original del Maestro: MILITARES</t>
        </is>
      </c>
      <c r="D237" s="293" t="inlineStr">
        <is>
          <t>Militares</t>
        </is>
      </c>
      <c r="E237" s="293" t="n"/>
      <c r="F237" s="293" t="inlineStr">
        <is>
          <t>Militares</t>
        </is>
      </c>
      <c r="G237" s="293" t="n"/>
      <c r="H237" s="293" t="n"/>
      <c r="I237" s="293" t="n"/>
      <c r="J237" s="293" t="n"/>
      <c r="K237" s="293" t="inlineStr">
        <is>
          <t>Pendiente</t>
        </is>
      </c>
      <c r="L237" s="293" t="inlineStr">
        <is>
          <t>Agregado de Defensa de Uruguay</t>
        </is>
      </c>
      <c r="M237" s="293" t="n"/>
      <c r="N237" s="363">
        <f>IFERROR(VALUE(B237),9999)</f>
        <v/>
      </c>
      <c r="O237" s="363">
        <f>IF(AND(G237&lt;&gt;"",K237&lt;&gt;"NO",OR(PARAMETROS!$B$2="TODAS",F237=PARAMETROS!$B$2),OR(PARAMETROS!$B$3="SI y Pendiente",K237="SI")),"SI","NO")</f>
        <v/>
      </c>
      <c r="P237" s="363">
        <f>IF(O237="SI",COUNTIFS($O:$O,"SI",$N:$N,"&lt;"&amp;N237)+COUNTIFS($O:$O,"SI",$N:$N,N237,$A:$A,"&lt;="&amp;A237),"")</f>
        <v/>
      </c>
      <c r="Q237" s="363">
        <f>IF(O237="SI",IFERROR(INDEX('MAPA ASIENTOS'!$D:$D,MATCH(P237,'MAPA ASIENTOS'!$A:$A,0)),"SIN ASIGNAR"),"")</f>
        <v/>
      </c>
    </row>
    <row r="238" hidden="1" ht="12.75" customFormat="1" customHeight="1" s="291">
      <c r="A238" s="295">
        <f>ROW()-1</f>
        <v/>
      </c>
      <c r="B238" s="295" t="inlineStr">
        <is>
          <t>S/P</t>
        </is>
      </c>
      <c r="C238" s="295" t="inlineStr">
        <is>
          <t>Resto de fuentes / orden original del Maestro: MILITARES</t>
        </is>
      </c>
      <c r="D238" s="295" t="inlineStr">
        <is>
          <t>Militares</t>
        </is>
      </c>
      <c r="E238" s="295" t="n"/>
      <c r="F238" s="295" t="inlineStr">
        <is>
          <t>Militares</t>
        </is>
      </c>
      <c r="G238" s="295" t="n"/>
      <c r="H238" s="295" t="n"/>
      <c r="I238" s="295" t="n"/>
      <c r="J238" s="295" t="n"/>
      <c r="K238" s="295" t="inlineStr">
        <is>
          <t>Pendiente</t>
        </is>
      </c>
      <c r="L238" s="295" t="inlineStr">
        <is>
          <t>Agregado de Defensa y Naval de Brasil</t>
        </is>
      </c>
      <c r="M238" s="295" t="n"/>
      <c r="N238" s="363">
        <f>IFERROR(VALUE(B238),9999)</f>
        <v/>
      </c>
      <c r="O238" s="363">
        <f>IF(AND(G238&lt;&gt;"",K238&lt;&gt;"NO",OR(PARAMETROS!$B$2="TODAS",F238=PARAMETROS!$B$2),OR(PARAMETROS!$B$3="SI y Pendiente",K238="SI")),"SI","NO")</f>
        <v/>
      </c>
      <c r="P238" s="363">
        <f>IF(O238="SI",COUNTIFS($O:$O,"SI",$N:$N,"&lt;"&amp;N238)+COUNTIFS($O:$O,"SI",$N:$N,N238,$A:$A,"&lt;="&amp;A238),"")</f>
        <v/>
      </c>
      <c r="Q238" s="363">
        <f>IF(O238="SI",IFERROR(INDEX('MAPA ASIENTOS'!$D:$D,MATCH(P238,'MAPA ASIENTOS'!$A:$A,0)),"SIN ASIGNAR"),"")</f>
        <v/>
      </c>
    </row>
    <row r="239" hidden="1" ht="12.75" customFormat="1" customHeight="1" s="291">
      <c r="A239" s="293">
        <f>ROW()-1</f>
        <v/>
      </c>
      <c r="B239" s="293" t="inlineStr">
        <is>
          <t>S/P</t>
        </is>
      </c>
      <c r="C239" s="293" t="inlineStr">
        <is>
          <t>Resto de fuentes / orden original del Maestro: MILITARES</t>
        </is>
      </c>
      <c r="D239" s="293" t="inlineStr">
        <is>
          <t>Militares</t>
        </is>
      </c>
      <c r="E239" s="293" t="n"/>
      <c r="F239" s="293" t="inlineStr">
        <is>
          <t>Militares</t>
        </is>
      </c>
      <c r="G239" s="293" t="n"/>
      <c r="H239" s="293" t="n"/>
      <c r="I239" s="293" t="n"/>
      <c r="J239" s="293" t="n"/>
      <c r="K239" s="293" t="inlineStr">
        <is>
          <t>Pendiente</t>
        </is>
      </c>
      <c r="L239" s="293" t="inlineStr">
        <is>
          <t>Agregado de Defensa y Naval de Estados Unidos</t>
        </is>
      </c>
      <c r="M239" s="293" t="n"/>
      <c r="N239" s="363">
        <f>IFERROR(VALUE(B239),9999)</f>
        <v/>
      </c>
      <c r="O239" s="363">
        <f>IF(AND(G239&lt;&gt;"",K239&lt;&gt;"NO",OR(PARAMETROS!$B$2="TODAS",F239=PARAMETROS!$B$2),OR(PARAMETROS!$B$3="SI y Pendiente",K239="SI")),"SI","NO")</f>
        <v/>
      </c>
      <c r="P239" s="363">
        <f>IF(O239="SI",COUNTIFS($O:$O,"SI",$N:$N,"&lt;"&amp;N239)+COUNTIFS($O:$O,"SI",$N:$N,N239,$A:$A,"&lt;="&amp;A239),"")</f>
        <v/>
      </c>
      <c r="Q239" s="363">
        <f>IF(O239="SI",IFERROR(INDEX('MAPA ASIENTOS'!$D:$D,MATCH(P239,'MAPA ASIENTOS'!$A:$A,0)),"SIN ASIGNAR"),"")</f>
        <v/>
      </c>
    </row>
    <row r="240" hidden="1" ht="12.75" customFormat="1" customHeight="1" s="291">
      <c r="A240" s="295">
        <f>ROW()-1</f>
        <v/>
      </c>
      <c r="B240" s="295" t="inlineStr">
        <is>
          <t>S/P</t>
        </is>
      </c>
      <c r="C240" s="295" t="inlineStr">
        <is>
          <t>Resto de fuentes / orden original del Maestro: MILITARES</t>
        </is>
      </c>
      <c r="D240" s="295" t="inlineStr">
        <is>
          <t>Militares</t>
        </is>
      </c>
      <c r="E240" s="295" t="n"/>
      <c r="F240" s="295" t="inlineStr">
        <is>
          <t>Militares</t>
        </is>
      </c>
      <c r="G240" s="295" t="n"/>
      <c r="H240" s="295" t="n"/>
      <c r="I240" s="295" t="n"/>
      <c r="J240" s="295" t="n"/>
      <c r="K240" s="295" t="inlineStr">
        <is>
          <t>Pendiente</t>
        </is>
      </c>
      <c r="L240" s="295" t="inlineStr">
        <is>
          <t>Agregado de Defensa y Naval de Francia</t>
        </is>
      </c>
      <c r="M240" s="295" t="n"/>
      <c r="N240" s="363">
        <f>IFERROR(VALUE(B240),9999)</f>
        <v/>
      </c>
      <c r="O240" s="363">
        <f>IF(AND(G240&lt;&gt;"",K240&lt;&gt;"NO",OR(PARAMETROS!$B$2="TODAS",F240=PARAMETROS!$B$2),OR(PARAMETROS!$B$3="SI y Pendiente",K240="SI")),"SI","NO")</f>
        <v/>
      </c>
      <c r="P240" s="363">
        <f>IF(O240="SI",COUNTIFS($O:$O,"SI",$N:$N,"&lt;"&amp;N240)+COUNTIFS($O:$O,"SI",$N:$N,N240,$A:$A,"&lt;="&amp;A240),"")</f>
        <v/>
      </c>
      <c r="Q240" s="363">
        <f>IF(O240="SI",IFERROR(INDEX('MAPA ASIENTOS'!$D:$D,MATCH(P240,'MAPA ASIENTOS'!$A:$A,0)),"SIN ASIGNAR"),"")</f>
        <v/>
      </c>
    </row>
    <row r="241" hidden="1" ht="12.75" customFormat="1" customHeight="1" s="291">
      <c r="A241" s="293">
        <f>ROW()-1</f>
        <v/>
      </c>
      <c r="B241" s="293" t="inlineStr">
        <is>
          <t>S/P</t>
        </is>
      </c>
      <c r="C241" s="293" t="inlineStr">
        <is>
          <t>Resto de fuentes / orden original del Maestro: MILITARES</t>
        </is>
      </c>
      <c r="D241" s="293" t="inlineStr">
        <is>
          <t>Militares</t>
        </is>
      </c>
      <c r="E241" s="293" t="n"/>
      <c r="F241" s="293" t="inlineStr">
        <is>
          <t>Militares</t>
        </is>
      </c>
      <c r="G241" s="293" t="n"/>
      <c r="H241" s="293" t="n"/>
      <c r="I241" s="293" t="n"/>
      <c r="J241" s="293" t="n"/>
      <c r="K241" s="293" t="inlineStr">
        <is>
          <t>Pendiente</t>
        </is>
      </c>
      <c r="L241" s="293" t="inlineStr">
        <is>
          <t>Agregado de Defensa, Militar, Naval y Aéreo de Guatemala</t>
        </is>
      </c>
      <c r="M241" s="293" t="n"/>
      <c r="N241" s="363">
        <f>IFERROR(VALUE(B241),9999)</f>
        <v/>
      </c>
      <c r="O241" s="363">
        <f>IF(AND(G241&lt;&gt;"",K241&lt;&gt;"NO",OR(PARAMETROS!$B$2="TODAS",F241=PARAMETROS!$B$2),OR(PARAMETROS!$B$3="SI y Pendiente",K241="SI")),"SI","NO")</f>
        <v/>
      </c>
      <c r="P241" s="363">
        <f>IF(O241="SI",COUNTIFS($O:$O,"SI",$N:$N,"&lt;"&amp;N241)+COUNTIFS($O:$O,"SI",$N:$N,N241,$A:$A,"&lt;="&amp;A241),"")</f>
        <v/>
      </c>
      <c r="Q241" s="363">
        <f>IF(O241="SI",IFERROR(INDEX('MAPA ASIENTOS'!$D:$D,MATCH(P241,'MAPA ASIENTOS'!$A:$A,0)),"SIN ASIGNAR"),"")</f>
        <v/>
      </c>
    </row>
    <row r="242" hidden="1" ht="12.75" customFormat="1" customHeight="1" s="291">
      <c r="A242" s="295">
        <f>ROW()-1</f>
        <v/>
      </c>
      <c r="B242" s="295" t="inlineStr">
        <is>
          <t>S/P</t>
        </is>
      </c>
      <c r="C242" s="295" t="inlineStr">
        <is>
          <t>Resto de fuentes / orden original del Maestro: MILITARES</t>
        </is>
      </c>
      <c r="D242" s="295" t="inlineStr">
        <is>
          <t>Militares</t>
        </is>
      </c>
      <c r="E242" s="295" t="n"/>
      <c r="F242" s="295" t="inlineStr">
        <is>
          <t>Militares</t>
        </is>
      </c>
      <c r="G242" s="295" t="n"/>
      <c r="H242" s="295" t="n"/>
      <c r="I242" s="295" t="n"/>
      <c r="J242" s="295" t="n"/>
      <c r="K242" s="295" t="inlineStr">
        <is>
          <t>Pendiente</t>
        </is>
      </c>
      <c r="L242" s="295" t="inlineStr">
        <is>
          <t>Agregado de Defensa, Militar, Naval y Aéreo de la Federación de Rusia</t>
        </is>
      </c>
      <c r="M242" s="295" t="n"/>
      <c r="N242" s="363">
        <f>IFERROR(VALUE(B242),9999)</f>
        <v/>
      </c>
      <c r="O242" s="363">
        <f>IF(AND(G242&lt;&gt;"",K242&lt;&gt;"NO",OR(PARAMETROS!$B$2="TODAS",F242=PARAMETROS!$B$2),OR(PARAMETROS!$B$3="SI y Pendiente",K242="SI")),"SI","NO")</f>
        <v/>
      </c>
      <c r="P242" s="363">
        <f>IF(O242="SI",COUNTIFS($O:$O,"SI",$N:$N,"&lt;"&amp;N242)+COUNTIFS($O:$O,"SI",$N:$N,N242,$A:$A,"&lt;="&amp;A242),"")</f>
        <v/>
      </c>
      <c r="Q242" s="363">
        <f>IF(O242="SI",IFERROR(INDEX('MAPA ASIENTOS'!$D:$D,MATCH(P242,'MAPA ASIENTOS'!$A:$A,0)),"SIN ASIGNAR"),"")</f>
        <v/>
      </c>
    </row>
    <row r="243" hidden="1" ht="12.75" customFormat="1" customHeight="1" s="291">
      <c r="A243" s="293">
        <f>ROW()-1</f>
        <v/>
      </c>
      <c r="B243" s="293" t="inlineStr">
        <is>
          <t>S/P</t>
        </is>
      </c>
      <c r="C243" s="293" t="inlineStr">
        <is>
          <t>Resto de fuentes / orden original del Maestro: MILITARES</t>
        </is>
      </c>
      <c r="D243" s="293" t="inlineStr">
        <is>
          <t>Militares</t>
        </is>
      </c>
      <c r="E243" s="293" t="n"/>
      <c r="F243" s="293" t="inlineStr">
        <is>
          <t>Militares</t>
        </is>
      </c>
      <c r="G243" s="293" t="n"/>
      <c r="H243" s="293" t="n"/>
      <c r="I243" s="293" t="n"/>
      <c r="J243" s="293" t="n"/>
      <c r="K243" s="293" t="inlineStr">
        <is>
          <t>Pendiente</t>
        </is>
      </c>
      <c r="L243" s="293" t="inlineStr">
        <is>
          <t>Agregado de Defensa, Militar, Naval y Aéreo de la República Popular China.</t>
        </is>
      </c>
      <c r="M243" s="293" t="n"/>
      <c r="N243" s="363">
        <f>IFERROR(VALUE(B243),9999)</f>
        <v/>
      </c>
      <c r="O243" s="363">
        <f>IF(AND(G243&lt;&gt;"",K243&lt;&gt;"NO",OR(PARAMETROS!$B$2="TODAS",F243=PARAMETROS!$B$2),OR(PARAMETROS!$B$3="SI y Pendiente",K243="SI")),"SI","NO")</f>
        <v/>
      </c>
      <c r="P243" s="363">
        <f>IF(O243="SI",COUNTIFS($O:$O,"SI",$N:$N,"&lt;"&amp;N243)+COUNTIFS($O:$O,"SI",$N:$N,N243,$A:$A,"&lt;="&amp;A243),"")</f>
        <v/>
      </c>
      <c r="Q243" s="363">
        <f>IF(O243="SI",IFERROR(INDEX('MAPA ASIENTOS'!$D:$D,MATCH(P243,'MAPA ASIENTOS'!$A:$A,0)),"SIN ASIGNAR"),"")</f>
        <v/>
      </c>
    </row>
    <row r="244" hidden="1" ht="12.75" customFormat="1" customHeight="1" s="291">
      <c r="A244" s="295">
        <f>ROW()-1</f>
        <v/>
      </c>
      <c r="B244" s="295" t="inlineStr">
        <is>
          <t>S/P</t>
        </is>
      </c>
      <c r="C244" s="295" t="inlineStr">
        <is>
          <t>Resto de fuentes / orden original del Maestro: MILITARES</t>
        </is>
      </c>
      <c r="D244" s="295" t="inlineStr">
        <is>
          <t>Militares</t>
        </is>
      </c>
      <c r="E244" s="295" t="n"/>
      <c r="F244" s="295" t="inlineStr">
        <is>
          <t>Militares</t>
        </is>
      </c>
      <c r="G244" s="295" t="n"/>
      <c r="H244" s="295" t="n"/>
      <c r="I244" s="295" t="n"/>
      <c r="J244" s="295" t="n"/>
      <c r="K244" s="295" t="inlineStr">
        <is>
          <t>Pendiente</t>
        </is>
      </c>
      <c r="L244" s="295" t="inlineStr">
        <is>
          <t>Agregado de Defensa, Militar, Naval y Aéreo de Turquía</t>
        </is>
      </c>
      <c r="M244" s="295" t="n"/>
      <c r="N244" s="363">
        <f>IFERROR(VALUE(B244),9999)</f>
        <v/>
      </c>
      <c r="O244" s="363">
        <f>IF(AND(G244&lt;&gt;"",K244&lt;&gt;"NO",OR(PARAMETROS!$B$2="TODAS",F244=PARAMETROS!$B$2),OR(PARAMETROS!$B$3="SI y Pendiente",K244="SI")),"SI","NO")</f>
        <v/>
      </c>
      <c r="P244" s="363">
        <f>IF(O244="SI",COUNTIFS($O:$O,"SI",$N:$N,"&lt;"&amp;N244)+COUNTIFS($O:$O,"SI",$N:$N,N244,$A:$A,"&lt;="&amp;A244),"")</f>
        <v/>
      </c>
      <c r="Q244" s="363">
        <f>IF(O244="SI",IFERROR(INDEX('MAPA ASIENTOS'!$D:$D,MATCH(P244,'MAPA ASIENTOS'!$A:$A,0)),"SIN ASIGNAR"),"")</f>
        <v/>
      </c>
    </row>
    <row r="245" hidden="1" ht="12.75" customFormat="1" customHeight="1" s="291">
      <c r="A245" s="293">
        <f>ROW()-1</f>
        <v/>
      </c>
      <c r="B245" s="293" t="inlineStr">
        <is>
          <t>S/P</t>
        </is>
      </c>
      <c r="C245" s="293" t="inlineStr">
        <is>
          <t>Resto de fuentes / orden original del Maestro: MILITARES</t>
        </is>
      </c>
      <c r="D245" s="293" t="inlineStr">
        <is>
          <t>Militares</t>
        </is>
      </c>
      <c r="E245" s="293" t="n"/>
      <c r="F245" s="293" t="inlineStr">
        <is>
          <t>Militares</t>
        </is>
      </c>
      <c r="G245" s="293" t="n"/>
      <c r="H245" s="293" t="n"/>
      <c r="I245" s="293" t="n"/>
      <c r="J245" s="293" t="n"/>
      <c r="K245" s="293" t="inlineStr">
        <is>
          <t>Pendiente</t>
        </is>
      </c>
      <c r="L245" s="293" t="inlineStr">
        <is>
          <t>Agregado de Defensa, Militar, Naval y Aéreo del Reino Unido</t>
        </is>
      </c>
      <c r="M245" s="293" t="n"/>
      <c r="N245" s="363">
        <f>IFERROR(VALUE(B245),9999)</f>
        <v/>
      </c>
      <c r="O245" s="363">
        <f>IF(AND(G245&lt;&gt;"",K245&lt;&gt;"NO",OR(PARAMETROS!$B$2="TODAS",F245=PARAMETROS!$B$2),OR(PARAMETROS!$B$3="SI y Pendiente",K245="SI")),"SI","NO")</f>
        <v/>
      </c>
      <c r="P245" s="363">
        <f>IF(O245="SI",COUNTIFS($O:$O,"SI",$N:$N,"&lt;"&amp;N245)+COUNTIFS($O:$O,"SI",$N:$N,N245,$A:$A,"&lt;="&amp;A245),"")</f>
        <v/>
      </c>
      <c r="Q245" s="363">
        <f>IF(O245="SI",IFERROR(INDEX('MAPA ASIENTOS'!$D:$D,MATCH(P245,'MAPA ASIENTOS'!$A:$A,0)),"SIN ASIGNAR"),"")</f>
        <v/>
      </c>
    </row>
    <row r="246" hidden="1" ht="12.75" customFormat="1" customHeight="1" s="291">
      <c r="A246" s="295">
        <f>ROW()-1</f>
        <v/>
      </c>
      <c r="B246" s="295" t="inlineStr">
        <is>
          <t>S/P</t>
        </is>
      </c>
      <c r="C246" s="295" t="inlineStr">
        <is>
          <t>Resto de fuentes / orden original del Maestro: MILITARES</t>
        </is>
      </c>
      <c r="D246" s="295" t="inlineStr">
        <is>
          <t>Militares</t>
        </is>
      </c>
      <c r="E246" s="295" t="n"/>
      <c r="F246" s="295" t="inlineStr">
        <is>
          <t>Militares</t>
        </is>
      </c>
      <c r="G246" s="295" t="n"/>
      <c r="H246" s="295" t="n"/>
      <c r="I246" s="295" t="n"/>
      <c r="J246" s="295" t="n"/>
      <c r="K246" s="295" t="inlineStr">
        <is>
          <t>Pendiente</t>
        </is>
      </c>
      <c r="L246" s="295" t="inlineStr">
        <is>
          <t>Agregado Militar,naval, Aéreo y Policial de República Dominicana</t>
        </is>
      </c>
      <c r="M246" s="295" t="n"/>
      <c r="N246" s="363">
        <f>IFERROR(VALUE(B246),9999)</f>
        <v/>
      </c>
      <c r="O246" s="363">
        <f>IF(AND(G246&lt;&gt;"",K246&lt;&gt;"NO",OR(PARAMETROS!$B$2="TODAS",F246=PARAMETROS!$B$2),OR(PARAMETROS!$B$3="SI y Pendiente",K246="SI")),"SI","NO")</f>
        <v/>
      </c>
      <c r="P246" s="363">
        <f>IF(O246="SI",COUNTIFS($O:$O,"SI",$N:$N,"&lt;"&amp;N246)+COUNTIFS($O:$O,"SI",$N:$N,N246,$A:$A,"&lt;="&amp;A246),"")</f>
        <v/>
      </c>
      <c r="Q246" s="363">
        <f>IF(O246="SI",IFERROR(INDEX('MAPA ASIENTOS'!$D:$D,MATCH(P246,'MAPA ASIENTOS'!$A:$A,0)),"SIN ASIGNAR"),"")</f>
        <v/>
      </c>
    </row>
    <row r="247" hidden="1" ht="12.75" customFormat="1" customHeight="1" s="291">
      <c r="A247" s="293">
        <f>ROW()-1</f>
        <v/>
      </c>
      <c r="B247" s="293" t="inlineStr">
        <is>
          <t>S/P</t>
        </is>
      </c>
      <c r="C247" s="293" t="inlineStr">
        <is>
          <t>Resto de fuentes / orden original del Maestro: MILITARES</t>
        </is>
      </c>
      <c r="D247" s="293" t="inlineStr">
        <is>
          <t>Militares</t>
        </is>
      </c>
      <c r="E247" s="293" t="n"/>
      <c r="F247" s="293" t="inlineStr">
        <is>
          <t>Militares</t>
        </is>
      </c>
      <c r="G247" s="293" t="n"/>
      <c r="H247" s="293" t="n"/>
      <c r="I247" s="293" t="n"/>
      <c r="J247" s="293" t="n"/>
      <c r="K247" s="293" t="inlineStr">
        <is>
          <t>Pendiente</t>
        </is>
      </c>
      <c r="L247" s="293" t="inlineStr">
        <is>
          <t>Agregado Naval Adjunto Brasil</t>
        </is>
      </c>
      <c r="M247" s="293" t="n"/>
      <c r="N247" s="363">
        <f>IFERROR(VALUE(B247),9999)</f>
        <v/>
      </c>
      <c r="O247" s="363">
        <f>IF(AND(G247&lt;&gt;"",K247&lt;&gt;"NO",OR(PARAMETROS!$B$2="TODAS",F247=PARAMETROS!$B$2),OR(PARAMETROS!$B$3="SI y Pendiente",K247="SI")),"SI","NO")</f>
        <v/>
      </c>
      <c r="P247" s="363">
        <f>IF(O247="SI",COUNTIFS($O:$O,"SI",$N:$N,"&lt;"&amp;N247)+COUNTIFS($O:$O,"SI",$N:$N,N247,$A:$A,"&lt;="&amp;A247),"")</f>
        <v/>
      </c>
      <c r="Q247" s="363">
        <f>IF(O247="SI",IFERROR(INDEX('MAPA ASIENTOS'!$D:$D,MATCH(P247,'MAPA ASIENTOS'!$A:$A,0)),"SIN ASIGNAR"),"")</f>
        <v/>
      </c>
    </row>
    <row r="248" hidden="1" ht="12.75" customFormat="1" customHeight="1" s="291">
      <c r="A248" s="295">
        <f>ROW()-1</f>
        <v/>
      </c>
      <c r="B248" s="295" t="inlineStr">
        <is>
          <t>S/P</t>
        </is>
      </c>
      <c r="C248" s="295" t="inlineStr">
        <is>
          <t>Resto de fuentes / orden original del Maestro: MILITARES</t>
        </is>
      </c>
      <c r="D248" s="295" t="inlineStr">
        <is>
          <t>Militares</t>
        </is>
      </c>
      <c r="E248" s="295" t="n"/>
      <c r="F248" s="295" t="inlineStr">
        <is>
          <t>Militares</t>
        </is>
      </c>
      <c r="G248" s="295" t="n"/>
      <c r="H248" s="295" t="n"/>
      <c r="I248" s="295" t="n"/>
      <c r="J248" s="295" t="n"/>
      <c r="K248" s="295" t="inlineStr">
        <is>
          <t>Pendiente</t>
        </is>
      </c>
      <c r="L248" s="295" t="inlineStr">
        <is>
          <t>Agregado Naval Adjunto de Estados Unidos</t>
        </is>
      </c>
      <c r="M248" s="295" t="n"/>
      <c r="N248" s="363">
        <f>IFERROR(VALUE(B248),9999)</f>
        <v/>
      </c>
      <c r="O248" s="363">
        <f>IF(AND(G248&lt;&gt;"",K248&lt;&gt;"NO",OR(PARAMETROS!$B$2="TODAS",F248=PARAMETROS!$B$2),OR(PARAMETROS!$B$3="SI y Pendiente",K248="SI")),"SI","NO")</f>
        <v/>
      </c>
      <c r="P248" s="363">
        <f>IF(O248="SI",COUNTIFS($O:$O,"SI",$N:$N,"&lt;"&amp;N248)+COUNTIFS($O:$O,"SI",$N:$N,N248,$A:$A,"&lt;="&amp;A248),"")</f>
        <v/>
      </c>
      <c r="Q248" s="363">
        <f>IF(O248="SI",IFERROR(INDEX('MAPA ASIENTOS'!$D:$D,MATCH(P248,'MAPA ASIENTOS'!$A:$A,0)),"SIN ASIGNAR"),"")</f>
        <v/>
      </c>
    </row>
    <row r="249" hidden="1" ht="12.75" customFormat="1" customHeight="1" s="291">
      <c r="A249" s="293">
        <f>ROW()-1</f>
        <v/>
      </c>
      <c r="B249" s="293" t="inlineStr">
        <is>
          <t>S/P</t>
        </is>
      </c>
      <c r="C249" s="293" t="inlineStr">
        <is>
          <t>Resto de fuentes / orden original del Maestro: MILITARES</t>
        </is>
      </c>
      <c r="D249" s="293" t="inlineStr">
        <is>
          <t>Militares</t>
        </is>
      </c>
      <c r="E249" s="293" t="n"/>
      <c r="F249" s="293" t="inlineStr">
        <is>
          <t>Militares</t>
        </is>
      </c>
      <c r="G249" s="293" t="n"/>
      <c r="H249" s="293" t="n"/>
      <c r="I249" s="293" t="n"/>
      <c r="J249" s="293" t="n"/>
      <c r="K249" s="293" t="inlineStr">
        <is>
          <t>Pendiente</t>
        </is>
      </c>
      <c r="L249" s="293" t="inlineStr">
        <is>
          <t>Agregado Naval de Argentina</t>
        </is>
      </c>
      <c r="M249" s="293" t="n"/>
      <c r="N249" s="363">
        <f>IFERROR(VALUE(B249),9999)</f>
        <v/>
      </c>
      <c r="O249" s="363">
        <f>IF(AND(G249&lt;&gt;"",K249&lt;&gt;"NO",OR(PARAMETROS!$B$2="TODAS",F249=PARAMETROS!$B$2),OR(PARAMETROS!$B$3="SI y Pendiente",K249="SI")),"SI","NO")</f>
        <v/>
      </c>
      <c r="P249" s="363">
        <f>IF(O249="SI",COUNTIFS($O:$O,"SI",$N:$N,"&lt;"&amp;N249)+COUNTIFS($O:$O,"SI",$N:$N,N249,$A:$A,"&lt;="&amp;A249),"")</f>
        <v/>
      </c>
      <c r="Q249" s="363">
        <f>IF(O249="SI",IFERROR(INDEX('MAPA ASIENTOS'!$D:$D,MATCH(P249,'MAPA ASIENTOS'!$A:$A,0)),"SIN ASIGNAR"),"")</f>
        <v/>
      </c>
    </row>
    <row r="250" hidden="1" ht="12.75" customFormat="1" customHeight="1" s="291">
      <c r="A250" s="295">
        <f>ROW()-1</f>
        <v/>
      </c>
      <c r="B250" s="295" t="inlineStr">
        <is>
          <t>S/P</t>
        </is>
      </c>
      <c r="C250" s="295" t="inlineStr">
        <is>
          <t>Resto de fuentes / orden original del Maestro: MILITARES</t>
        </is>
      </c>
      <c r="D250" s="295" t="inlineStr">
        <is>
          <t>Militares</t>
        </is>
      </c>
      <c r="E250" s="295" t="n"/>
      <c r="F250" s="295" t="inlineStr">
        <is>
          <t>Militares</t>
        </is>
      </c>
      <c r="G250" s="295" t="n"/>
      <c r="H250" s="295" t="n"/>
      <c r="I250" s="295" t="n"/>
      <c r="J250" s="295" t="n"/>
      <c r="K250" s="295" t="inlineStr">
        <is>
          <t>Pendiente</t>
        </is>
      </c>
      <c r="L250" s="295" t="inlineStr">
        <is>
          <t>Agregado Naval de Colombia</t>
        </is>
      </c>
      <c r="M250" s="295" t="n"/>
      <c r="N250" s="363">
        <f>IFERROR(VALUE(B250),9999)</f>
        <v/>
      </c>
      <c r="O250" s="363">
        <f>IF(AND(G250&lt;&gt;"",K250&lt;&gt;"NO",OR(PARAMETROS!$B$2="TODAS",F250=PARAMETROS!$B$2),OR(PARAMETROS!$B$3="SI y Pendiente",K250="SI")),"SI","NO")</f>
        <v/>
      </c>
      <c r="P250" s="363">
        <f>IF(O250="SI",COUNTIFS($O:$O,"SI",$N:$N,"&lt;"&amp;N250)+COUNTIFS($O:$O,"SI",$N:$N,N250,$A:$A,"&lt;="&amp;A250),"")</f>
        <v/>
      </c>
      <c r="Q250" s="363">
        <f>IF(O250="SI",IFERROR(INDEX('MAPA ASIENTOS'!$D:$D,MATCH(P250,'MAPA ASIENTOS'!$A:$A,0)),"SIN ASIGNAR"),"")</f>
        <v/>
      </c>
    </row>
    <row r="251" hidden="1" ht="12.75" customFormat="1" customHeight="1" s="291">
      <c r="A251" s="293">
        <f>ROW()-1</f>
        <v/>
      </c>
      <c r="B251" s="293" t="inlineStr">
        <is>
          <t>S/P</t>
        </is>
      </c>
      <c r="C251" s="293" t="inlineStr">
        <is>
          <t>Resto de fuentes / orden original del Maestro: MILITARES</t>
        </is>
      </c>
      <c r="D251" s="293" t="inlineStr">
        <is>
          <t>Militares</t>
        </is>
      </c>
      <c r="E251" s="293" t="n"/>
      <c r="F251" s="293" t="inlineStr">
        <is>
          <t>Militares</t>
        </is>
      </c>
      <c r="G251" s="293" t="inlineStr">
        <is>
          <t>Rivas, Patricio</t>
        </is>
      </c>
      <c r="H251" s="293" t="inlineStr">
        <is>
          <t>Patricio</t>
        </is>
      </c>
      <c r="I251" s="293" t="inlineStr">
        <is>
          <t>Rivas</t>
        </is>
      </c>
      <c r="J251" s="293" t="n"/>
      <c r="K251" s="293" t="inlineStr">
        <is>
          <t>Pendiente</t>
        </is>
      </c>
      <c r="L251" s="293" t="inlineStr">
        <is>
          <t>Agregado Naval de Ecuador</t>
        </is>
      </c>
      <c r="M251" s="293" t="n"/>
      <c r="N251" s="363">
        <f>IFERROR(VALUE(B251),9999)</f>
        <v/>
      </c>
      <c r="O251" s="363">
        <f>IF(AND(G251&lt;&gt;"",K251&lt;&gt;"NO",OR(PARAMETROS!$B$2="TODAS",F251=PARAMETROS!$B$2),OR(PARAMETROS!$B$3="SI y Pendiente",K251="SI")),"SI","NO")</f>
        <v/>
      </c>
      <c r="P251" s="363">
        <f>IF(O251="SI",COUNTIFS($O:$O,"SI",$N:$N,"&lt;"&amp;N251)+COUNTIFS($O:$O,"SI",$N:$N,N251,$A:$A,"&lt;="&amp;A251),"")</f>
        <v/>
      </c>
      <c r="Q251" s="363">
        <f>IF(O251="SI",IFERROR(INDEX('MAPA ASIENTOS'!$D:$D,MATCH(P251,'MAPA ASIENTOS'!$A:$A,0)),"SIN ASIGNAR"),"")</f>
        <v/>
      </c>
    </row>
    <row r="252" hidden="1" ht="12.75" customFormat="1" customHeight="1" s="291">
      <c r="A252" s="295">
        <f>ROW()-1</f>
        <v/>
      </c>
      <c r="B252" s="295" t="inlineStr">
        <is>
          <t>S/P</t>
        </is>
      </c>
      <c r="C252" s="295" t="inlineStr">
        <is>
          <t>Resto de fuentes / orden original del Maestro: MILITARES</t>
        </is>
      </c>
      <c r="D252" s="295" t="inlineStr">
        <is>
          <t>Militares</t>
        </is>
      </c>
      <c r="E252" s="295" t="n"/>
      <c r="F252" s="295" t="inlineStr">
        <is>
          <t>Militares</t>
        </is>
      </c>
      <c r="G252" s="295" t="n"/>
      <c r="H252" s="295" t="n"/>
      <c r="I252" s="295" t="n"/>
      <c r="J252" s="295" t="n"/>
      <c r="K252" s="295" t="inlineStr">
        <is>
          <t>Pendiente</t>
        </is>
      </c>
      <c r="L252" s="295" t="inlineStr">
        <is>
          <t>Agregado Naval de México</t>
        </is>
      </c>
      <c r="M252" s="295" t="n"/>
      <c r="N252" s="363">
        <f>IFERROR(VALUE(B252),9999)</f>
        <v/>
      </c>
      <c r="O252" s="363">
        <f>IF(AND(G252&lt;&gt;"",K252&lt;&gt;"NO",OR(PARAMETROS!$B$2="TODAS",F252=PARAMETROS!$B$2),OR(PARAMETROS!$B$3="SI y Pendiente",K252="SI")),"SI","NO")</f>
        <v/>
      </c>
      <c r="P252" s="363">
        <f>IF(O252="SI",COUNTIFS($O:$O,"SI",$N:$N,"&lt;"&amp;N252)+COUNTIFS($O:$O,"SI",$N:$N,N252,$A:$A,"&lt;="&amp;A252),"")</f>
        <v/>
      </c>
      <c r="Q252" s="363">
        <f>IF(O252="SI",IFERROR(INDEX('MAPA ASIENTOS'!$D:$D,MATCH(P252,'MAPA ASIENTOS'!$A:$A,0)),"SIN ASIGNAR"),"")</f>
        <v/>
      </c>
    </row>
    <row r="253" hidden="1" ht="12.75" customFormat="1" customHeight="1" s="291">
      <c r="A253" s="293">
        <f>ROW()-1</f>
        <v/>
      </c>
      <c r="B253" s="293" t="inlineStr">
        <is>
          <t>S/P</t>
        </is>
      </c>
      <c r="C253" s="293" t="inlineStr">
        <is>
          <t>Resto de fuentes / orden original del Maestro: MILITARES</t>
        </is>
      </c>
      <c r="D253" s="293" t="inlineStr">
        <is>
          <t>Militares</t>
        </is>
      </c>
      <c r="E253" s="293" t="n"/>
      <c r="F253" s="293" t="inlineStr">
        <is>
          <t>Militares</t>
        </is>
      </c>
      <c r="G253" s="293" t="n"/>
      <c r="H253" s="293" t="n"/>
      <c r="I253" s="293" t="n"/>
      <c r="J253" s="293" t="n"/>
      <c r="K253" s="293" t="inlineStr">
        <is>
          <t>Pendiente</t>
        </is>
      </c>
      <c r="L253" s="293" t="inlineStr">
        <is>
          <t>Ayudante de Ordenes</t>
        </is>
      </c>
      <c r="M253" s="293" t="n"/>
      <c r="N253" s="363">
        <f>IFERROR(VALUE(B253),9999)</f>
        <v/>
      </c>
      <c r="O253" s="363">
        <f>IF(AND(G253&lt;&gt;"",K253&lt;&gt;"NO",OR(PARAMETROS!$B$2="TODAS",F253=PARAMETROS!$B$2),OR(PARAMETROS!$B$3="SI y Pendiente",K253="SI")),"SI","NO")</f>
        <v/>
      </c>
      <c r="P253" s="363">
        <f>IF(O253="SI",COUNTIFS($O:$O,"SI",$N:$N,"&lt;"&amp;N253)+COUNTIFS($O:$O,"SI",$N:$N,N253,$A:$A,"&lt;="&amp;A253),"")</f>
        <v/>
      </c>
      <c r="Q253" s="363">
        <f>IF(O253="SI",IFERROR(INDEX('MAPA ASIENTOS'!$D:$D,MATCH(P253,'MAPA ASIENTOS'!$A:$A,0)),"SIN ASIGNAR"),"")</f>
        <v/>
      </c>
    </row>
    <row r="254" hidden="1" ht="12.75" customFormat="1" customHeight="1" s="291">
      <c r="A254" s="295">
        <f>ROW()-1</f>
        <v/>
      </c>
      <c r="B254" s="295" t="inlineStr">
        <is>
          <t>S/P</t>
        </is>
      </c>
      <c r="C254" s="295" t="inlineStr">
        <is>
          <t>Resto de fuentes / orden original del Maestro: MILITARES</t>
        </is>
      </c>
      <c r="D254" s="295" t="inlineStr">
        <is>
          <t>Militares</t>
        </is>
      </c>
      <c r="E254" s="295" t="n"/>
      <c r="F254" s="295" t="inlineStr">
        <is>
          <t>Militares</t>
        </is>
      </c>
      <c r="G254" s="295" t="n"/>
      <c r="H254" s="295" t="n"/>
      <c r="I254" s="295" t="n"/>
      <c r="J254" s="295" t="n"/>
      <c r="K254" s="295" t="inlineStr">
        <is>
          <t>Pendiente</t>
        </is>
      </c>
      <c r="L254" s="295" t="inlineStr">
        <is>
          <t>Ayudoralm</t>
        </is>
      </c>
      <c r="M254" s="295" t="n"/>
      <c r="N254" s="363">
        <f>IFERROR(VALUE(B254),9999)</f>
        <v/>
      </c>
      <c r="O254" s="363">
        <f>IF(AND(G254&lt;&gt;"",K254&lt;&gt;"NO",OR(PARAMETROS!$B$2="TODAS",F254=PARAMETROS!$B$2),OR(PARAMETROS!$B$3="SI y Pendiente",K254="SI")),"SI","NO")</f>
        <v/>
      </c>
      <c r="P254" s="363">
        <f>IF(O254="SI",COUNTIFS($O:$O,"SI",$N:$N,"&lt;"&amp;N254)+COUNTIFS($O:$O,"SI",$N:$N,N254,$A:$A,"&lt;="&amp;A254),"")</f>
        <v/>
      </c>
      <c r="Q254" s="363">
        <f>IF(O254="SI",IFERROR(INDEX('MAPA ASIENTOS'!$D:$D,MATCH(P254,'MAPA ASIENTOS'!$A:$A,0)),"SIN ASIGNAR"),"")</f>
        <v/>
      </c>
    </row>
    <row r="255" hidden="1" ht="12.75" customFormat="1" customHeight="1" s="291">
      <c r="A255" s="293">
        <f>ROW()-1</f>
        <v/>
      </c>
      <c r="B255" s="293" t="inlineStr">
        <is>
          <t>S/P</t>
        </is>
      </c>
      <c r="C255" s="293" t="inlineStr">
        <is>
          <t>Resto de fuentes / orden original del Maestro: MILITARES</t>
        </is>
      </c>
      <c r="D255" s="293" t="inlineStr">
        <is>
          <t>Militares</t>
        </is>
      </c>
      <c r="E255" s="293" t="n"/>
      <c r="F255" s="293" t="inlineStr">
        <is>
          <t>Militares</t>
        </is>
      </c>
      <c r="G255" s="293" t="n"/>
      <c r="H255" s="293" t="n"/>
      <c r="I255" s="293" t="n"/>
      <c r="J255" s="293" t="n"/>
      <c r="K255" s="293" t="inlineStr">
        <is>
          <t>Pendiente</t>
        </is>
      </c>
      <c r="L255" s="293" t="inlineStr">
        <is>
          <t>Ayudormindef</t>
        </is>
      </c>
      <c r="M255" s="293" t="n"/>
      <c r="N255" s="363">
        <f>IFERROR(VALUE(B255),9999)</f>
        <v/>
      </c>
      <c r="O255" s="363">
        <f>IF(AND(G255&lt;&gt;"",K255&lt;&gt;"NO",OR(PARAMETROS!$B$2="TODAS",F255=PARAMETROS!$B$2),OR(PARAMETROS!$B$3="SI y Pendiente",K255="SI")),"SI","NO")</f>
        <v/>
      </c>
      <c r="P255" s="363">
        <f>IF(O255="SI",COUNTIFS($O:$O,"SI",$N:$N,"&lt;"&amp;N255)+COUNTIFS($O:$O,"SI",$N:$N,N255,$A:$A,"&lt;="&amp;A255),"")</f>
        <v/>
      </c>
      <c r="Q255" s="363">
        <f>IF(O255="SI",IFERROR(INDEX('MAPA ASIENTOS'!$D:$D,MATCH(P255,'MAPA ASIENTOS'!$A:$A,0)),"SIN ASIGNAR"),"")</f>
        <v/>
      </c>
    </row>
    <row r="256" hidden="1" ht="12.75" customFormat="1" customHeight="1" s="291">
      <c r="A256" s="295">
        <f>ROW()-1</f>
        <v/>
      </c>
      <c r="B256" s="295" t="inlineStr">
        <is>
          <t>S/P</t>
        </is>
      </c>
      <c r="C256" s="295" t="inlineStr">
        <is>
          <t>Resto de fuentes / orden original del Maestro: MILITARES</t>
        </is>
      </c>
      <c r="D256" s="295" t="inlineStr">
        <is>
          <t>Militares</t>
        </is>
      </c>
      <c r="E256" s="295" t="n"/>
      <c r="F256" s="295" t="inlineStr">
        <is>
          <t>Militares</t>
        </is>
      </c>
      <c r="G256" s="295" t="n"/>
      <c r="H256" s="295" t="n"/>
      <c r="I256" s="295" t="n"/>
      <c r="J256" s="295" t="n"/>
      <c r="K256" s="295" t="inlineStr">
        <is>
          <t>Pendiente</t>
        </is>
      </c>
      <c r="L256" s="295" t="inlineStr">
        <is>
          <t>Ayudorsezona</t>
        </is>
      </c>
      <c r="M256" s="295" t="n"/>
      <c r="N256" s="363">
        <f>IFERROR(VALUE(B256),9999)</f>
        <v/>
      </c>
      <c r="O256" s="363">
        <f>IF(AND(G256&lt;&gt;"",K256&lt;&gt;"NO",OR(PARAMETROS!$B$2="TODAS",F256=PARAMETROS!$B$2),OR(PARAMETROS!$B$3="SI y Pendiente",K256="SI")),"SI","NO")</f>
        <v/>
      </c>
      <c r="P256" s="363">
        <f>IF(O256="SI",COUNTIFS($O:$O,"SI",$N:$N,"&lt;"&amp;N256)+COUNTIFS($O:$O,"SI",$N:$N,N256,$A:$A,"&lt;="&amp;A256),"")</f>
        <v/>
      </c>
      <c r="Q256" s="363">
        <f>IF(O256="SI",IFERROR(INDEX('MAPA ASIENTOS'!$D:$D,MATCH(P256,'MAPA ASIENTOS'!$A:$A,0)),"SIN ASIGNAR"),"")</f>
        <v/>
      </c>
    </row>
    <row r="257" hidden="1" ht="12.75" customFormat="1" customHeight="1" s="291">
      <c r="A257" s="293">
        <f>ROW()-1</f>
        <v/>
      </c>
      <c r="B257" s="293" t="inlineStr">
        <is>
          <t>S/P</t>
        </is>
      </c>
      <c r="C257" s="293" t="inlineStr">
        <is>
          <t>Resto de fuentes / orden original del Maestro: MILITARES</t>
        </is>
      </c>
      <c r="D257" s="293" t="inlineStr">
        <is>
          <t>Militares</t>
        </is>
      </c>
      <c r="E257" s="293" t="n"/>
      <c r="F257" s="293" t="inlineStr">
        <is>
          <t>Militares</t>
        </is>
      </c>
      <c r="G257" s="293" t="n"/>
      <c r="H257" s="293" t="n"/>
      <c r="I257" s="293" t="n"/>
      <c r="J257" s="293" t="n"/>
      <c r="K257" s="293" t="inlineStr">
        <is>
          <t>Pendiente</t>
        </is>
      </c>
      <c r="L257" s="293" t="inlineStr">
        <is>
          <t>Ayudorsubsecdef</t>
        </is>
      </c>
      <c r="M257" s="293" t="n"/>
      <c r="N257" s="363">
        <f>IFERROR(VALUE(B257),9999)</f>
        <v/>
      </c>
      <c r="O257" s="363">
        <f>IF(AND(G257&lt;&gt;"",K257&lt;&gt;"NO",OR(PARAMETROS!$B$2="TODAS",F257=PARAMETROS!$B$2),OR(PARAMETROS!$B$3="SI y Pendiente",K257="SI")),"SI","NO")</f>
        <v/>
      </c>
      <c r="P257" s="363">
        <f>IF(O257="SI",COUNTIFS($O:$O,"SI",$N:$N,"&lt;"&amp;N257)+COUNTIFS($O:$O,"SI",$N:$N,N257,$A:$A,"&lt;="&amp;A257),"")</f>
        <v/>
      </c>
      <c r="Q257" s="363">
        <f>IF(O257="SI",IFERROR(INDEX('MAPA ASIENTOS'!$D:$D,MATCH(P257,'MAPA ASIENTOS'!$A:$A,0)),"SIN ASIGNAR"),"")</f>
        <v/>
      </c>
    </row>
    <row r="258" hidden="1" ht="12.75" customFormat="1" customHeight="1" s="291">
      <c r="A258" s="295">
        <f>ROW()-1</f>
        <v/>
      </c>
      <c r="B258" s="295" t="inlineStr">
        <is>
          <t>S/P</t>
        </is>
      </c>
      <c r="C258" s="295" t="inlineStr">
        <is>
          <t>Resto de fuentes / orden original del Maestro: MILITARES</t>
        </is>
      </c>
      <c r="D258" s="295" t="inlineStr">
        <is>
          <t>Militares</t>
        </is>
      </c>
      <c r="E258" s="295" t="n"/>
      <c r="F258" s="295" t="inlineStr">
        <is>
          <t>Militares</t>
        </is>
      </c>
      <c r="G258" s="295" t="n"/>
      <c r="H258" s="295" t="n"/>
      <c r="I258" s="295" t="n"/>
      <c r="J258" s="295" t="n"/>
      <c r="K258" s="295" t="inlineStr">
        <is>
          <t>Pendiente</t>
        </is>
      </c>
      <c r="L258" s="295" t="inlineStr">
        <is>
          <t>Comandante de la Aviación Naval</t>
        </is>
      </c>
      <c r="M258" s="295" t="n"/>
      <c r="N258" s="363">
        <f>IFERROR(VALUE(B258),9999)</f>
        <v/>
      </c>
      <c r="O258" s="363">
        <f>IF(AND(G258&lt;&gt;"",K258&lt;&gt;"NO",OR(PARAMETROS!$B$2="TODAS",F258=PARAMETROS!$B$2),OR(PARAMETROS!$B$3="SI y Pendiente",K258="SI")),"SI","NO")</f>
        <v/>
      </c>
      <c r="P258" s="363">
        <f>IF(O258="SI",COUNTIFS($O:$O,"SI",$N:$N,"&lt;"&amp;N258)+COUNTIFS($O:$O,"SI",$N:$N,N258,$A:$A,"&lt;="&amp;A258),"")</f>
        <v/>
      </c>
      <c r="Q258" s="363">
        <f>IF(O258="SI",IFERROR(INDEX('MAPA ASIENTOS'!$D:$D,MATCH(P258,'MAPA ASIENTOS'!$A:$A,0)),"SIN ASIGNAR"),"")</f>
        <v/>
      </c>
    </row>
    <row r="259" hidden="1" ht="12.75" customFormat="1" customHeight="1" s="291">
      <c r="A259" s="293">
        <f>ROW()-1</f>
        <v/>
      </c>
      <c r="B259" s="293" t="inlineStr">
        <is>
          <t>S/P</t>
        </is>
      </c>
      <c r="C259" s="293" t="inlineStr">
        <is>
          <t>Resto de fuentes / orden original del Maestro: MILITARES</t>
        </is>
      </c>
      <c r="D259" s="293" t="inlineStr">
        <is>
          <t>Militares</t>
        </is>
      </c>
      <c r="E259" s="293" t="n"/>
      <c r="F259" s="293" t="inlineStr">
        <is>
          <t>Militares</t>
        </is>
      </c>
      <c r="G259" s="293" t="n"/>
      <c r="H259" s="293" t="n"/>
      <c r="I259" s="293" t="n"/>
      <c r="J259" s="293" t="n"/>
      <c r="K259" s="293" t="inlineStr">
        <is>
          <t>Pendiente</t>
        </is>
      </c>
      <c r="L259" s="293" t="inlineStr">
        <is>
          <t>Comandante de la Fuerza de Submarinos</t>
        </is>
      </c>
      <c r="M259" s="293" t="n"/>
      <c r="N259" s="363">
        <f>IFERROR(VALUE(B259),9999)</f>
        <v/>
      </c>
      <c r="O259" s="363">
        <f>IF(AND(G259&lt;&gt;"",K259&lt;&gt;"NO",OR(PARAMETROS!$B$2="TODAS",F259=PARAMETROS!$B$2),OR(PARAMETROS!$B$3="SI y Pendiente",K259="SI")),"SI","NO")</f>
        <v/>
      </c>
      <c r="P259" s="363">
        <f>IF(O259="SI",COUNTIFS($O:$O,"SI",$N:$N,"&lt;"&amp;N259)+COUNTIFS($O:$O,"SI",$N:$N,N259,$A:$A,"&lt;="&amp;A259),"")</f>
        <v/>
      </c>
      <c r="Q259" s="363">
        <f>IF(O259="SI",IFERROR(INDEX('MAPA ASIENTOS'!$D:$D,MATCH(P259,'MAPA ASIENTOS'!$A:$A,0)),"SIN ASIGNAR"),"")</f>
        <v/>
      </c>
    </row>
    <row r="260" hidden="1" ht="12.75" customFormat="1" customHeight="1" s="291">
      <c r="A260" s="295">
        <f>ROW()-1</f>
        <v/>
      </c>
      <c r="B260" s="295" t="inlineStr">
        <is>
          <t>S/P</t>
        </is>
      </c>
      <c r="C260" s="295" t="inlineStr">
        <is>
          <t>Resto de fuentes / orden original del Maestro: MILITARES</t>
        </is>
      </c>
      <c r="D260" s="295" t="inlineStr">
        <is>
          <t>Militares</t>
        </is>
      </c>
      <c r="E260" s="295" t="n"/>
      <c r="F260" s="295" t="inlineStr">
        <is>
          <t>Militares</t>
        </is>
      </c>
      <c r="G260" s="295" t="n"/>
      <c r="H260" s="295" t="n"/>
      <c r="I260" s="295" t="n"/>
      <c r="J260" s="295" t="n"/>
      <c r="K260" s="295" t="inlineStr">
        <is>
          <t>Pendiente</t>
        </is>
      </c>
      <c r="L260" s="295" t="inlineStr">
        <is>
          <t>Comandante de Operaciones Navales</t>
        </is>
      </c>
      <c r="M260" s="295" t="n"/>
      <c r="N260" s="363">
        <f>IFERROR(VALUE(B260),9999)</f>
        <v/>
      </c>
      <c r="O260" s="363">
        <f>IF(AND(G260&lt;&gt;"",K260&lt;&gt;"NO",OR(PARAMETROS!$B$2="TODAS",F260=PARAMETROS!$B$2),OR(PARAMETROS!$B$3="SI y Pendiente",K260="SI")),"SI","NO")</f>
        <v/>
      </c>
      <c r="P260" s="363">
        <f>IF(O260="SI",COUNTIFS($O:$O,"SI",$N:$N,"&lt;"&amp;N260)+COUNTIFS($O:$O,"SI",$N:$N,N260,$A:$A,"&lt;="&amp;A260),"")</f>
        <v/>
      </c>
      <c r="Q260" s="363">
        <f>IF(O260="SI",IFERROR(INDEX('MAPA ASIENTOS'!$D:$D,MATCH(P260,'MAPA ASIENTOS'!$A:$A,0)),"SIN ASIGNAR"),"")</f>
        <v/>
      </c>
    </row>
    <row r="261" hidden="1" ht="12.75" customFormat="1" customHeight="1" s="291">
      <c r="A261" s="293">
        <f>ROW()-1</f>
        <v/>
      </c>
      <c r="B261" s="293" t="inlineStr">
        <is>
          <t>S/P</t>
        </is>
      </c>
      <c r="C261" s="293" t="inlineStr">
        <is>
          <t>Resto de fuentes / orden original del Maestro: MILITARES</t>
        </is>
      </c>
      <c r="D261" s="293" t="inlineStr">
        <is>
          <t>Militares</t>
        </is>
      </c>
      <c r="E261" s="293" t="n"/>
      <c r="F261" s="293" t="inlineStr">
        <is>
          <t>Militares</t>
        </is>
      </c>
      <c r="G261" s="293" t="n"/>
      <c r="H261" s="293" t="n"/>
      <c r="I261" s="293" t="n"/>
      <c r="J261" s="293" t="n"/>
      <c r="K261" s="293" t="inlineStr">
        <is>
          <t>Pendiente</t>
        </is>
      </c>
      <c r="L261" s="293" t="inlineStr">
        <is>
          <t>Comandante de Operaciones Terrestres</t>
        </is>
      </c>
      <c r="M261" s="293" t="n"/>
      <c r="N261" s="363">
        <f>IFERROR(VALUE(B261),9999)</f>
        <v/>
      </c>
      <c r="O261" s="363">
        <f>IF(AND(G261&lt;&gt;"",K261&lt;&gt;"NO",OR(PARAMETROS!$B$2="TODAS",F261=PARAMETROS!$B$2),OR(PARAMETROS!$B$3="SI y Pendiente",K261="SI")),"SI","NO")</f>
        <v/>
      </c>
      <c r="P261" s="363">
        <f>IF(O261="SI",COUNTIFS($O:$O,"SI",$N:$N,"&lt;"&amp;N261)+COUNTIFS($O:$O,"SI",$N:$N,N261,$A:$A,"&lt;="&amp;A261),"")</f>
        <v/>
      </c>
      <c r="Q261" s="363">
        <f>IF(O261="SI",IFERROR(INDEX('MAPA ASIENTOS'!$D:$D,MATCH(P261,'MAPA ASIENTOS'!$A:$A,0)),"SIN ASIGNAR"),"")</f>
        <v/>
      </c>
    </row>
    <row r="262" hidden="1" ht="12.75" customFormat="1" customHeight="1" s="291">
      <c r="A262" s="295">
        <f>ROW()-1</f>
        <v/>
      </c>
      <c r="B262" s="295" t="inlineStr">
        <is>
          <t>S/P</t>
        </is>
      </c>
      <c r="C262" s="295" t="inlineStr">
        <is>
          <t>Resto de fuentes / orden original del Maestro: MILITARES</t>
        </is>
      </c>
      <c r="D262" s="295" t="inlineStr">
        <is>
          <t>Militares</t>
        </is>
      </c>
      <c r="E262" s="295" t="n"/>
      <c r="F262" s="295" t="inlineStr">
        <is>
          <t>Militares</t>
        </is>
      </c>
      <c r="G262" s="295" t="n"/>
      <c r="H262" s="295" t="n"/>
      <c r="I262" s="295" t="n"/>
      <c r="J262" s="295" t="n"/>
      <c r="K262" s="295" t="inlineStr">
        <is>
          <t>Pendiente</t>
        </is>
      </c>
      <c r="L262" s="295" t="inlineStr">
        <is>
          <t>Comandante Regimiento N° 6 "chacabuco" y Comandante Guarnicióin Ejército Concepción</t>
        </is>
      </c>
      <c r="M262" s="295" t="n"/>
      <c r="N262" s="363">
        <f>IFERROR(VALUE(B262),9999)</f>
        <v/>
      </c>
      <c r="O262" s="363">
        <f>IF(AND(G262&lt;&gt;"",K262&lt;&gt;"NO",OR(PARAMETROS!$B$2="TODAS",F262=PARAMETROS!$B$2),OR(PARAMETROS!$B$3="SI y Pendiente",K262="SI")),"SI","NO")</f>
        <v/>
      </c>
      <c r="P262" s="363">
        <f>IF(O262="SI",COUNTIFS($O:$O,"SI",$N:$N,"&lt;"&amp;N262)+COUNTIFS($O:$O,"SI",$N:$N,N262,$A:$A,"&lt;="&amp;A262),"")</f>
        <v/>
      </c>
      <c r="Q262" s="363">
        <f>IF(O262="SI",IFERROR(INDEX('MAPA ASIENTOS'!$D:$D,MATCH(P262,'MAPA ASIENTOS'!$A:$A,0)),"SIN ASIGNAR"),"")</f>
        <v/>
      </c>
    </row>
    <row r="263" hidden="1" ht="12.75" customFormat="1" customHeight="1" s="291">
      <c r="A263" s="293">
        <f>ROW()-1</f>
        <v/>
      </c>
      <c r="B263" s="293" t="inlineStr">
        <is>
          <t>S/P</t>
        </is>
      </c>
      <c r="C263" s="293" t="inlineStr">
        <is>
          <t>Resto de fuentes / orden original del Maestro: MILITARES</t>
        </is>
      </c>
      <c r="D263" s="293" t="inlineStr">
        <is>
          <t>Militares</t>
        </is>
      </c>
      <c r="E263" s="293" t="n"/>
      <c r="F263" s="293" t="inlineStr">
        <is>
          <t>Militares</t>
        </is>
      </c>
      <c r="G263" s="293" t="n"/>
      <c r="H263" s="293" t="n"/>
      <c r="I263" s="293" t="n"/>
      <c r="J263" s="293" t="n"/>
      <c r="K263" s="293" t="inlineStr">
        <is>
          <t>Pendiente</t>
        </is>
      </c>
      <c r="L263" s="293" t="inlineStr">
        <is>
          <t>Condestable Mayor de la Armada</t>
        </is>
      </c>
      <c r="M263" s="293" t="n"/>
      <c r="N263" s="363">
        <f>IFERROR(VALUE(B263),9999)</f>
        <v/>
      </c>
      <c r="O263" s="363">
        <f>IF(AND(G263&lt;&gt;"",K263&lt;&gt;"NO",OR(PARAMETROS!$B$2="TODAS",F263=PARAMETROS!$B$2),OR(PARAMETROS!$B$3="SI y Pendiente",K263="SI")),"SI","NO")</f>
        <v/>
      </c>
      <c r="P263" s="363">
        <f>IF(O263="SI",COUNTIFS($O:$O,"SI",$N:$N,"&lt;"&amp;N263)+COUNTIFS($O:$O,"SI",$N:$N,N263,$A:$A,"&lt;="&amp;A263),"")</f>
        <v/>
      </c>
      <c r="Q263" s="363">
        <f>IF(O263="SI",IFERROR(INDEX('MAPA ASIENTOS'!$D:$D,MATCH(P263,'MAPA ASIENTOS'!$A:$A,0)),"SIN ASIGNAR"),"")</f>
        <v/>
      </c>
    </row>
    <row r="264" hidden="1" ht="12.75" customFormat="1" customHeight="1" s="291">
      <c r="A264" s="295">
        <f>ROW()-1</f>
        <v/>
      </c>
      <c r="B264" s="295" t="inlineStr">
        <is>
          <t>S/P</t>
        </is>
      </c>
      <c r="C264" s="295" t="inlineStr">
        <is>
          <t>Resto de fuentes / orden original del Maestro: MILITARES</t>
        </is>
      </c>
      <c r="D264" s="295" t="inlineStr">
        <is>
          <t>Militares</t>
        </is>
      </c>
      <c r="E264" s="295" t="n"/>
      <c r="F264" s="295" t="inlineStr">
        <is>
          <t>Militares</t>
        </is>
      </c>
      <c r="G264" s="295" t="n"/>
      <c r="H264" s="295" t="n"/>
      <c r="I264" s="295" t="n"/>
      <c r="J264" s="295" t="n"/>
      <c r="K264" s="295" t="inlineStr">
        <is>
          <t>Pendiente</t>
        </is>
      </c>
      <c r="L264" s="295" t="inlineStr">
        <is>
          <t>Condestable Mayor de la Segunda Zona Naval</t>
        </is>
      </c>
      <c r="M264" s="295" t="n"/>
      <c r="N264" s="363">
        <f>IFERROR(VALUE(B264),9999)</f>
        <v/>
      </c>
      <c r="O264" s="363">
        <f>IF(AND(G264&lt;&gt;"",K264&lt;&gt;"NO",OR(PARAMETROS!$B$2="TODAS",F264=PARAMETROS!$B$2),OR(PARAMETROS!$B$3="SI y Pendiente",K264="SI")),"SI","NO")</f>
        <v/>
      </c>
      <c r="P264" s="363">
        <f>IF(O264="SI",COUNTIFS($O:$O,"SI",$N:$N,"&lt;"&amp;N264)+COUNTIFS($O:$O,"SI",$N:$N,N264,$A:$A,"&lt;="&amp;A264),"")</f>
        <v/>
      </c>
      <c r="Q264" s="363">
        <f>IF(O264="SI",IFERROR(INDEX('MAPA ASIENTOS'!$D:$D,MATCH(P264,'MAPA ASIENTOS'!$A:$A,0)),"SIN ASIGNAR"),"")</f>
        <v/>
      </c>
    </row>
    <row r="265" hidden="1" ht="12.75" customFormat="1" customHeight="1" s="291">
      <c r="A265" s="293">
        <f>ROW()-1</f>
        <v/>
      </c>
      <c r="B265" s="293" t="inlineStr">
        <is>
          <t>S/P</t>
        </is>
      </c>
      <c r="C265" s="293" t="inlineStr">
        <is>
          <t>Resto de fuentes / orden original del Maestro: MILITARES</t>
        </is>
      </c>
      <c r="D265" s="293" t="inlineStr">
        <is>
          <t>Militares</t>
        </is>
      </c>
      <c r="E265" s="293" t="n"/>
      <c r="F265" s="293" t="inlineStr">
        <is>
          <t>Militares</t>
        </is>
      </c>
      <c r="G265" s="293" t="n"/>
      <c r="H265" s="293" t="n"/>
      <c r="I265" s="293" t="n"/>
      <c r="J265" s="293" t="n"/>
      <c r="K265" s="293" t="inlineStr">
        <is>
          <t>Pendiente</t>
        </is>
      </c>
      <c r="L265" s="293" t="inlineStr">
        <is>
          <t>Contralor de la Armada</t>
        </is>
      </c>
      <c r="M265" s="293" t="n"/>
      <c r="N265" s="363">
        <f>IFERROR(VALUE(B265),9999)</f>
        <v/>
      </c>
      <c r="O265" s="363">
        <f>IF(AND(G265&lt;&gt;"",K265&lt;&gt;"NO",OR(PARAMETROS!$B$2="TODAS",F265=PARAMETROS!$B$2),OR(PARAMETROS!$B$3="SI y Pendiente",K265="SI")),"SI","NO")</f>
        <v/>
      </c>
      <c r="P265" s="363">
        <f>IF(O265="SI",COUNTIFS($O:$O,"SI",$N:$N,"&lt;"&amp;N265)+COUNTIFS($O:$O,"SI",$N:$N,N265,$A:$A,"&lt;="&amp;A265),"")</f>
        <v/>
      </c>
      <c r="Q265" s="363">
        <f>IF(O265="SI",IFERROR(INDEX('MAPA ASIENTOS'!$D:$D,MATCH(P265,'MAPA ASIENTOS'!$A:$A,0)),"SIN ASIGNAR"),"")</f>
        <v/>
      </c>
    </row>
    <row r="266" hidden="1" ht="12.75" customFormat="1" customHeight="1" s="291">
      <c r="A266" s="295">
        <f>ROW()-1</f>
        <v/>
      </c>
      <c r="B266" s="295" t="inlineStr">
        <is>
          <t>S/P</t>
        </is>
      </c>
      <c r="C266" s="295" t="inlineStr">
        <is>
          <t>Resto de fuentes / orden original del Maestro: MILITARES</t>
        </is>
      </c>
      <c r="D266" s="295" t="inlineStr">
        <is>
          <t>Militares</t>
        </is>
      </c>
      <c r="E266" s="295" t="n"/>
      <c r="F266" s="295" t="inlineStr">
        <is>
          <t>Militares</t>
        </is>
      </c>
      <c r="G266" s="295" t="n"/>
      <c r="H266" s="295" t="n"/>
      <c r="I266" s="295" t="n"/>
      <c r="J266" s="295" t="n"/>
      <c r="K266" s="295" t="inlineStr">
        <is>
          <t>Pendiente</t>
        </is>
      </c>
      <c r="L266" s="295" t="inlineStr">
        <is>
          <t>Csa - Representante Ejército</t>
        </is>
      </c>
      <c r="M266" s="295" t="n"/>
      <c r="N266" s="363">
        <f>IFERROR(VALUE(B266),9999)</f>
        <v/>
      </c>
      <c r="O266" s="363">
        <f>IF(AND(G266&lt;&gt;"",K266&lt;&gt;"NO",OR(PARAMETROS!$B$2="TODAS",F266=PARAMETROS!$B$2),OR(PARAMETROS!$B$3="SI y Pendiente",K266="SI")),"SI","NO")</f>
        <v/>
      </c>
      <c r="P266" s="363">
        <f>IF(O266="SI",COUNTIFS($O:$O,"SI",$N:$N,"&lt;"&amp;N266)+COUNTIFS($O:$O,"SI",$N:$N,N266,$A:$A,"&lt;="&amp;A266),"")</f>
        <v/>
      </c>
      <c r="Q266" s="363">
        <f>IF(O266="SI",IFERROR(INDEX('MAPA ASIENTOS'!$D:$D,MATCH(P266,'MAPA ASIENTOS'!$A:$A,0)),"SIN ASIGNAR"),"")</f>
        <v/>
      </c>
    </row>
    <row r="267" hidden="1" ht="12.75" customFormat="1" customHeight="1" s="291">
      <c r="A267" s="293">
        <f>ROW()-1</f>
        <v/>
      </c>
      <c r="B267" s="293" t="inlineStr">
        <is>
          <t>S/P</t>
        </is>
      </c>
      <c r="C267" s="293" t="inlineStr">
        <is>
          <t>Resto de fuentes / orden original del Maestro: MILITARES</t>
        </is>
      </c>
      <c r="D267" s="293" t="inlineStr">
        <is>
          <t>Militares</t>
        </is>
      </c>
      <c r="E267" s="293" t="n"/>
      <c r="F267" s="293" t="inlineStr">
        <is>
          <t>Militares</t>
        </is>
      </c>
      <c r="G267" s="293" t="n"/>
      <c r="H267" s="293" t="n"/>
      <c r="I267" s="293" t="n"/>
      <c r="J267" s="293" t="n"/>
      <c r="K267" s="293" t="inlineStr">
        <is>
          <t>Pendiente</t>
        </is>
      </c>
      <c r="L267" s="293" t="inlineStr">
        <is>
          <t>Csa - Representante FACH</t>
        </is>
      </c>
      <c r="M267" s="293" t="n"/>
      <c r="N267" s="363">
        <f>IFERROR(VALUE(B267),9999)</f>
        <v/>
      </c>
      <c r="O267" s="363">
        <f>IF(AND(G267&lt;&gt;"",K267&lt;&gt;"NO",OR(PARAMETROS!$B$2="TODAS",F267=PARAMETROS!$B$2),OR(PARAMETROS!$B$3="SI y Pendiente",K267="SI")),"SI","NO")</f>
        <v/>
      </c>
      <c r="P267" s="363">
        <f>IF(O267="SI",COUNTIFS($O:$O,"SI",$N:$N,"&lt;"&amp;N267)+COUNTIFS($O:$O,"SI",$N:$N,N267,$A:$A,"&lt;="&amp;A267),"")</f>
        <v/>
      </c>
      <c r="Q267" s="363">
        <f>IF(O267="SI",IFERROR(INDEX('MAPA ASIENTOS'!$D:$D,MATCH(P267,'MAPA ASIENTOS'!$A:$A,0)),"SIN ASIGNAR"),"")</f>
        <v/>
      </c>
    </row>
    <row r="268" hidden="1" ht="12.75" customFormat="1" customHeight="1" s="291">
      <c r="A268" s="295">
        <f>ROW()-1</f>
        <v/>
      </c>
      <c r="B268" s="295" t="inlineStr">
        <is>
          <t>S/P</t>
        </is>
      </c>
      <c r="C268" s="295" t="inlineStr">
        <is>
          <t>Resto de fuentes / orden original del Maestro: MILITARES</t>
        </is>
      </c>
      <c r="D268" s="295" t="inlineStr">
        <is>
          <t>Militares</t>
        </is>
      </c>
      <c r="E268" s="295" t="n"/>
      <c r="F268" s="295" t="inlineStr">
        <is>
          <t>Militares</t>
        </is>
      </c>
      <c r="G268" s="295" t="n"/>
      <c r="H268" s="295" t="n"/>
      <c r="I268" s="295" t="n"/>
      <c r="J268" s="295" t="n"/>
      <c r="K268" s="295" t="inlineStr">
        <is>
          <t>Pendiente</t>
        </is>
      </c>
      <c r="L268" s="295" t="inlineStr">
        <is>
          <t>Estado Mayor Conjunto</t>
        </is>
      </c>
      <c r="M268" s="295" t="n"/>
      <c r="N268" s="363">
        <f>IFERROR(VALUE(B268),9999)</f>
        <v/>
      </c>
      <c r="O268" s="363">
        <f>IF(AND(G268&lt;&gt;"",K268&lt;&gt;"NO",OR(PARAMETROS!$B$2="TODAS",F268=PARAMETROS!$B$2),OR(PARAMETROS!$B$3="SI y Pendiente",K268="SI")),"SI","NO")</f>
        <v/>
      </c>
      <c r="P268" s="363">
        <f>IF(O268="SI",COUNTIFS($O:$O,"SI",$N:$N,"&lt;"&amp;N268)+COUNTIFS($O:$O,"SI",$N:$N,N268,$A:$A,"&lt;="&amp;A268),"")</f>
        <v/>
      </c>
      <c r="Q268" s="363">
        <f>IF(O268="SI",IFERROR(INDEX('MAPA ASIENTOS'!$D:$D,MATCH(P268,'MAPA ASIENTOS'!$A:$A,0)),"SIN ASIGNAR"),"")</f>
        <v/>
      </c>
    </row>
    <row r="269" hidden="1" ht="12.75" customFormat="1" customHeight="1" s="291">
      <c r="A269" s="293">
        <f>ROW()-1</f>
        <v/>
      </c>
      <c r="B269" s="293" t="inlineStr">
        <is>
          <t>S/P</t>
        </is>
      </c>
      <c r="C269" s="293" t="inlineStr">
        <is>
          <t>Resto de fuentes / orden original del Maestro: MILITARES</t>
        </is>
      </c>
      <c r="D269" s="293" t="inlineStr">
        <is>
          <t>Militares</t>
        </is>
      </c>
      <c r="E269" s="293" t="n"/>
      <c r="F269" s="293" t="inlineStr">
        <is>
          <t>Militares</t>
        </is>
      </c>
      <c r="G269" s="293" t="n"/>
      <c r="H269" s="293" t="n"/>
      <c r="I269" s="293" t="n"/>
      <c r="J269" s="293" t="n"/>
      <c r="K269" s="293" t="inlineStr">
        <is>
          <t>Pendiente</t>
        </is>
      </c>
      <c r="L269" s="293" t="inlineStr">
        <is>
          <t>Prefecto de la Prefectura de Carabineros Talcahuano</t>
        </is>
      </c>
      <c r="M269" s="293" t="n"/>
      <c r="N269" s="363">
        <f>IFERROR(VALUE(B269),9999)</f>
        <v/>
      </c>
      <c r="O269" s="363">
        <f>IF(AND(G269&lt;&gt;"",K269&lt;&gt;"NO",OR(PARAMETROS!$B$2="TODAS",F269=PARAMETROS!$B$2),OR(PARAMETROS!$B$3="SI y Pendiente",K269="SI")),"SI","NO")</f>
        <v/>
      </c>
      <c r="P269" s="363">
        <f>IF(O269="SI",COUNTIFS($O:$O,"SI",$N:$N,"&lt;"&amp;N269)+COUNTIFS($O:$O,"SI",$N:$N,N269,$A:$A,"&lt;="&amp;A269),"")</f>
        <v/>
      </c>
      <c r="Q269" s="363">
        <f>IF(O269="SI",IFERROR(INDEX('MAPA ASIENTOS'!$D:$D,MATCH(P269,'MAPA ASIENTOS'!$A:$A,0)),"SIN ASIGNAR"),"")</f>
        <v/>
      </c>
    </row>
    <row r="270" hidden="1" ht="12.75" customFormat="1" customHeight="1" s="291">
      <c r="A270" s="295">
        <f>ROW()-1</f>
        <v/>
      </c>
      <c r="B270" s="295" t="inlineStr">
        <is>
          <t>S/P</t>
        </is>
      </c>
      <c r="C270" s="295" t="inlineStr">
        <is>
          <t>Resto de fuentes / orden original del Maestro: MILITARES</t>
        </is>
      </c>
      <c r="D270" s="295" t="inlineStr">
        <is>
          <t>Militares</t>
        </is>
      </c>
      <c r="E270" s="295" t="n"/>
      <c r="F270" s="295" t="inlineStr">
        <is>
          <t>Militares</t>
        </is>
      </c>
      <c r="G270" s="295" t="n"/>
      <c r="H270" s="295" t="n"/>
      <c r="I270" s="295" t="n"/>
      <c r="J270" s="295" t="n"/>
      <c r="K270" s="295" t="inlineStr">
        <is>
          <t>Pendiente</t>
        </is>
      </c>
      <c r="L270" s="295" t="inlineStr">
        <is>
          <t>Representante Cje en Consejo Superior ASMAR</t>
        </is>
      </c>
      <c r="M270" s="295" t="n"/>
      <c r="N270" s="363">
        <f>IFERROR(VALUE(B270),9999)</f>
        <v/>
      </c>
      <c r="O270" s="363">
        <f>IF(AND(G270&lt;&gt;"",K270&lt;&gt;"NO",OR(PARAMETROS!$B$2="TODAS",F270=PARAMETROS!$B$2),OR(PARAMETROS!$B$3="SI y Pendiente",K270="SI")),"SI","NO")</f>
        <v/>
      </c>
      <c r="P270" s="363">
        <f>IF(O270="SI",COUNTIFS($O:$O,"SI",$N:$N,"&lt;"&amp;N270)+COUNTIFS($O:$O,"SI",$N:$N,N270,$A:$A,"&lt;="&amp;A270),"")</f>
        <v/>
      </c>
      <c r="Q270" s="363">
        <f>IF(O270="SI",IFERROR(INDEX('MAPA ASIENTOS'!$D:$D,MATCH(P270,'MAPA ASIENTOS'!$A:$A,0)),"SIN ASIGNAR"),"")</f>
        <v/>
      </c>
    </row>
    <row r="271" hidden="1" ht="12.75" customFormat="1" customHeight="1" s="291">
      <c r="A271" s="293">
        <f>ROW()-1</f>
        <v/>
      </c>
      <c r="B271" s="293" t="inlineStr">
        <is>
          <t>S/P</t>
        </is>
      </c>
      <c r="C271" s="293" t="inlineStr">
        <is>
          <t>Resto de fuentes / orden original del Maestro: MILITARES</t>
        </is>
      </c>
      <c r="D271" s="293" t="inlineStr">
        <is>
          <t>Militares</t>
        </is>
      </c>
      <c r="E271" s="293" t="n"/>
      <c r="F271" s="293" t="inlineStr">
        <is>
          <t>Militares</t>
        </is>
      </c>
      <c r="G271" s="293" t="n"/>
      <c r="H271" s="293" t="n"/>
      <c r="I271" s="293" t="n"/>
      <c r="J271" s="293" t="n"/>
      <c r="K271" s="293" t="inlineStr">
        <is>
          <t>Pendiente</t>
        </is>
      </c>
      <c r="L271" s="293" t="inlineStr">
        <is>
          <t>Representante Cjfach en Consejo Superior</t>
        </is>
      </c>
      <c r="M271" s="293" t="n"/>
      <c r="N271" s="363">
        <f>IFERROR(VALUE(B271),9999)</f>
        <v/>
      </c>
      <c r="O271" s="363">
        <f>IF(AND(G271&lt;&gt;"",K271&lt;&gt;"NO",OR(PARAMETROS!$B$2="TODAS",F271=PARAMETROS!$B$2),OR(PARAMETROS!$B$3="SI y Pendiente",K271="SI")),"SI","NO")</f>
        <v/>
      </c>
      <c r="P271" s="363">
        <f>IF(O271="SI",COUNTIFS($O:$O,"SI",$N:$N,"&lt;"&amp;N271)+COUNTIFS($O:$O,"SI",$N:$N,N271,$A:$A,"&lt;="&amp;A271),"")</f>
        <v/>
      </c>
      <c r="Q271" s="363">
        <f>IF(O271="SI",IFERROR(INDEX('MAPA ASIENTOS'!$D:$D,MATCH(P271,'MAPA ASIENTOS'!$A:$A,0)),"SIN ASIGNAR"),"")</f>
        <v/>
      </c>
    </row>
    <row r="272" hidden="1" ht="12.75" customFormat="1" customHeight="1" s="291">
      <c r="A272" s="296">
        <f>ROW()-1</f>
        <v/>
      </c>
      <c r="B272" s="296" t="n">
        <v>138</v>
      </c>
      <c r="C272" s="296" t="inlineStr">
        <is>
          <t>Resto de fuentes / orden original del Maestro: ASMAR DIRECCIÓN</t>
        </is>
      </c>
      <c r="D272" s="296" t="inlineStr">
        <is>
          <t>ASMAR Dirección</t>
        </is>
      </c>
      <c r="E272" s="296" t="inlineStr">
        <is>
          <t>Alcalde</t>
        </is>
      </c>
      <c r="F272" s="296" t="inlineStr">
        <is>
          <t>ASMAR Dirección</t>
        </is>
      </c>
      <c r="G272" s="296" t="n"/>
      <c r="H272" s="296" t="n"/>
      <c r="I272" s="296" t="n"/>
      <c r="J272" s="296" t="n"/>
      <c r="K272" s="296" t="inlineStr">
        <is>
          <t>Pendiente</t>
        </is>
      </c>
      <c r="L272" s="296" t="inlineStr">
        <is>
          <t>Alcaldesa de Valdivia</t>
        </is>
      </c>
      <c r="M272" s="296" t="n"/>
      <c r="N272" s="363">
        <f>IFERROR(VALUE(B272),9999)</f>
        <v/>
      </c>
      <c r="O272" s="363">
        <f>IF(AND(G272&lt;&gt;"",K272&lt;&gt;"NO",OR(PARAMETROS!$B$2="TODAS",F272=PARAMETROS!$B$2),OR(PARAMETROS!$B$3="SI y Pendiente",K272="SI")),"SI","NO")</f>
        <v/>
      </c>
      <c r="P272" s="363">
        <f>IF(O272="SI",COUNTIFS($O:$O,"SI",$N:$N,"&lt;"&amp;N272)+COUNTIFS($O:$O,"SI",$N:$N,N272,$A:$A,"&lt;="&amp;A272),"")</f>
        <v/>
      </c>
      <c r="Q272" s="363">
        <f>IF(O272="SI",IFERROR(INDEX('MAPA ASIENTOS'!$D:$D,MATCH(P272,'MAPA ASIENTOS'!$A:$A,0)),"SIN ASIGNAR"),"")</f>
        <v/>
      </c>
    </row>
    <row r="273" hidden="1" ht="12.75" customFormat="1" customHeight="1" s="291">
      <c r="A273" s="293">
        <f>ROW()-1</f>
        <v/>
      </c>
      <c r="B273" s="293" t="inlineStr">
        <is>
          <t>S/P</t>
        </is>
      </c>
      <c r="C273" s="293" t="inlineStr">
        <is>
          <t>Resto de fuentes / orden original del Maestro: ASMAR DIRECCIÓN</t>
        </is>
      </c>
      <c r="D273" s="293" t="inlineStr">
        <is>
          <t>ASMAR Dirección</t>
        </is>
      </c>
      <c r="E273" s="293" t="inlineStr">
        <is>
          <t>General</t>
        </is>
      </c>
      <c r="F273" s="293" t="inlineStr">
        <is>
          <t>ASMAR Dirección</t>
        </is>
      </c>
      <c r="G273" s="293" t="n"/>
      <c r="H273" s="293" t="n"/>
      <c r="I273" s="293" t="n"/>
      <c r="J273" s="293" t="n"/>
      <c r="K273" s="293" t="inlineStr">
        <is>
          <t>Pendiente</t>
        </is>
      </c>
      <c r="L273" s="293" t="inlineStr">
        <is>
          <t>Presidente de la Asociación General de Personal en Retiro y Montepíos de las Fuerzas Armadas, Fuerzas de Órden y Seguridad Pública</t>
        </is>
      </c>
      <c r="M273" s="293" t="n"/>
      <c r="N273" s="363">
        <f>IFERROR(VALUE(B273),9999)</f>
        <v/>
      </c>
      <c r="O273" s="363">
        <f>IF(AND(G273&lt;&gt;"",K273&lt;&gt;"NO",OR(PARAMETROS!$B$2="TODAS",F273=PARAMETROS!$B$2),OR(PARAMETROS!$B$3="SI y Pendiente",K273="SI")),"SI","NO")</f>
        <v/>
      </c>
      <c r="P273" s="363">
        <f>IF(O273="SI",COUNTIFS($O:$O,"SI",$N:$N,"&lt;"&amp;N273)+COUNTIFS($O:$O,"SI",$N:$N,N273,$A:$A,"&lt;="&amp;A273),"")</f>
        <v/>
      </c>
      <c r="Q273" s="363">
        <f>IF(O273="SI",IFERROR(INDEX('MAPA ASIENTOS'!$D:$D,MATCH(P273,'MAPA ASIENTOS'!$A:$A,0)),"SIN ASIGNAR"),"")</f>
        <v/>
      </c>
    </row>
    <row r="274" hidden="1" ht="12.75" customFormat="1" customHeight="1" s="291">
      <c r="A274" s="296">
        <f>ROW()-1</f>
        <v/>
      </c>
      <c r="B274" s="296" t="inlineStr">
        <is>
          <t>S/P</t>
        </is>
      </c>
      <c r="C274" s="296" t="inlineStr">
        <is>
          <t>Resto de fuentes / orden original del Maestro: ASMAR DIRECCIÓN</t>
        </is>
      </c>
      <c r="D274" s="296" t="inlineStr">
        <is>
          <t>ASMAR Dirección</t>
        </is>
      </c>
      <c r="E274" s="296" t="n"/>
      <c r="F274" s="296" t="inlineStr">
        <is>
          <t>ASMAR Dirección</t>
        </is>
      </c>
      <c r="G274" s="296" t="inlineStr">
        <is>
          <t>Paulmann, Holger</t>
        </is>
      </c>
      <c r="H274" s="296" t="inlineStr">
        <is>
          <t>Holger</t>
        </is>
      </c>
      <c r="I274" s="296" t="inlineStr">
        <is>
          <t>Paulmann</t>
        </is>
      </c>
      <c r="J274" s="296" t="n"/>
      <c r="K274" s="296" t="inlineStr">
        <is>
          <t>Pendiente</t>
        </is>
      </c>
      <c r="L274" s="296" t="inlineStr">
        <is>
          <t>Presidente Icare</t>
        </is>
      </c>
      <c r="M274" s="296" t="inlineStr">
        <is>
          <t>Madrina</t>
        </is>
      </c>
      <c r="N274" s="363">
        <f>IFERROR(VALUE(B274),9999)</f>
        <v/>
      </c>
      <c r="O274" s="363">
        <f>IF(AND(G274&lt;&gt;"",K274&lt;&gt;"NO",OR(PARAMETROS!$B$2="TODAS",F274=PARAMETROS!$B$2),OR(PARAMETROS!$B$3="SI y Pendiente",K274="SI")),"SI","NO")</f>
        <v/>
      </c>
      <c r="P274" s="363">
        <f>IF(O274="SI",COUNTIFS($O:$O,"SI",$N:$N,"&lt;"&amp;N274)+COUNTIFS($O:$O,"SI",$N:$N,N274,$A:$A,"&lt;="&amp;A274),"")</f>
        <v/>
      </c>
      <c r="Q274" s="363">
        <f>IF(O274="SI",IFERROR(INDEX('MAPA ASIENTOS'!$D:$D,MATCH(P274,'MAPA ASIENTOS'!$A:$A,0)),"SIN ASIGNAR"),"")</f>
        <v/>
      </c>
    </row>
    <row r="275" hidden="1" ht="12.75" customFormat="1" customHeight="1" s="291">
      <c r="A275" s="293">
        <f>ROW()-1</f>
        <v/>
      </c>
      <c r="B275" s="293" t="inlineStr">
        <is>
          <t>S/P</t>
        </is>
      </c>
      <c r="C275" s="293" t="inlineStr">
        <is>
          <t>Resto de fuentes / orden original del Maestro: ASMAR DIRECCIÓN</t>
        </is>
      </c>
      <c r="D275" s="293" t="inlineStr">
        <is>
          <t>ASMAR Dirección</t>
        </is>
      </c>
      <c r="E275" s="293" t="n"/>
      <c r="F275" s="293" t="inlineStr">
        <is>
          <t>ASMAR Dirección</t>
        </is>
      </c>
      <c r="G275" s="293" t="inlineStr">
        <is>
          <t>Kouyoumdjian, Richard</t>
        </is>
      </c>
      <c r="H275" s="293" t="inlineStr">
        <is>
          <t>Richard</t>
        </is>
      </c>
      <c r="I275" s="293" t="inlineStr">
        <is>
          <t>Kouyoumdjian</t>
        </is>
      </c>
      <c r="J275" s="293" t="n"/>
      <c r="K275" s="293" t="inlineStr">
        <is>
          <t>Pendiente</t>
        </is>
      </c>
      <c r="L275" s="293" t="inlineStr">
        <is>
          <t>Vicepresidente Athenalab</t>
        </is>
      </c>
      <c r="M275" s="293" t="inlineStr">
        <is>
          <t>Madrina</t>
        </is>
      </c>
      <c r="N275" s="363">
        <f>IFERROR(VALUE(B275),9999)</f>
        <v/>
      </c>
      <c r="O275" s="363">
        <f>IF(AND(G275&lt;&gt;"",K275&lt;&gt;"NO",OR(PARAMETROS!$B$2="TODAS",F275=PARAMETROS!$B$2),OR(PARAMETROS!$B$3="SI y Pendiente",K275="SI")),"SI","NO")</f>
        <v/>
      </c>
      <c r="P275" s="363">
        <f>IF(O275="SI",COUNTIFS($O:$O,"SI",$N:$N,"&lt;"&amp;N275)+COUNTIFS($O:$O,"SI",$N:$N,N275,$A:$A,"&lt;="&amp;A275),"")</f>
        <v/>
      </c>
      <c r="Q275" s="363">
        <f>IF(O275="SI",IFERROR(INDEX('MAPA ASIENTOS'!$D:$D,MATCH(P275,'MAPA ASIENTOS'!$A:$A,0)),"SIN ASIGNAR"),"")</f>
        <v/>
      </c>
    </row>
    <row r="276" hidden="1" ht="12.75" customFormat="1" customHeight="1" s="291">
      <c r="A276" s="296">
        <f>ROW()-1</f>
        <v/>
      </c>
      <c r="B276" s="296" t="inlineStr">
        <is>
          <t>S/P</t>
        </is>
      </c>
      <c r="C276" s="296" t="inlineStr">
        <is>
          <t>Resto de fuentes / orden original del Maestro: ASMAR DIRECCIÓN</t>
        </is>
      </c>
      <c r="D276" s="296" t="inlineStr">
        <is>
          <t>ASMAR Dirección</t>
        </is>
      </c>
      <c r="E276" s="296" t="n"/>
      <c r="F276" s="296" t="inlineStr">
        <is>
          <t>ASMAR Dirección</t>
        </is>
      </c>
      <c r="G276" s="296" t="n"/>
      <c r="H276" s="296" t="n"/>
      <c r="I276" s="296" t="n"/>
      <c r="J276" s="296" t="n"/>
      <c r="K276" s="296" t="inlineStr">
        <is>
          <t>Pendiente</t>
        </is>
      </c>
      <c r="L276" s="296" t="inlineStr">
        <is>
          <t>Administrador ASMAR (m)</t>
        </is>
      </c>
      <c r="M276" s="296" t="n"/>
      <c r="N276" s="363">
        <f>IFERROR(VALUE(B276),9999)</f>
        <v/>
      </c>
      <c r="O276" s="363">
        <f>IF(AND(G276&lt;&gt;"",K276&lt;&gt;"NO",OR(PARAMETROS!$B$2="TODAS",F276=PARAMETROS!$B$2),OR(PARAMETROS!$B$3="SI y Pendiente",K276="SI")),"SI","NO")</f>
        <v/>
      </c>
      <c r="P276" s="363">
        <f>IF(O276="SI",COUNTIFS($O:$O,"SI",$N:$N,"&lt;"&amp;N276)+COUNTIFS($O:$O,"SI",$N:$N,N276,$A:$A,"&lt;="&amp;A276),"")</f>
        <v/>
      </c>
      <c r="Q276" s="363">
        <f>IF(O276="SI",IFERROR(INDEX('MAPA ASIENTOS'!$D:$D,MATCH(P276,'MAPA ASIENTOS'!$A:$A,0)),"SIN ASIGNAR"),"")</f>
        <v/>
      </c>
    </row>
    <row r="277" hidden="1" ht="12.75" customFormat="1" customHeight="1" s="291">
      <c r="A277" s="293">
        <f>ROW()-1</f>
        <v/>
      </c>
      <c r="B277" s="293" t="inlineStr">
        <is>
          <t>S/P</t>
        </is>
      </c>
      <c r="C277" s="293" t="inlineStr">
        <is>
          <t>Resto de fuentes / orden original del Maestro: ASMAR DIRECCIÓN</t>
        </is>
      </c>
      <c r="D277" s="293" t="inlineStr">
        <is>
          <t>ASMAR Dirección</t>
        </is>
      </c>
      <c r="E277" s="293" t="n"/>
      <c r="F277" s="293" t="inlineStr">
        <is>
          <t>ASMAR Dirección</t>
        </is>
      </c>
      <c r="G277" s="293" t="n"/>
      <c r="H277" s="293" t="n"/>
      <c r="I277" s="293" t="n"/>
      <c r="J277" s="293" t="n"/>
      <c r="K277" s="293" t="inlineStr">
        <is>
          <t>Pendiente</t>
        </is>
      </c>
      <c r="L277" s="293" t="inlineStr">
        <is>
          <t>Administrador ASMAR Valparaíso</t>
        </is>
      </c>
      <c r="M277" s="293" t="n"/>
      <c r="N277" s="363">
        <f>IFERROR(VALUE(B277),9999)</f>
        <v/>
      </c>
      <c r="O277" s="363">
        <f>IF(AND(G277&lt;&gt;"",K277&lt;&gt;"NO",OR(PARAMETROS!$B$2="TODAS",F277=PARAMETROS!$B$2),OR(PARAMETROS!$B$3="SI y Pendiente",K277="SI")),"SI","NO")</f>
        <v/>
      </c>
      <c r="P277" s="363">
        <f>IF(O277="SI",COUNTIFS($O:$O,"SI",$N:$N,"&lt;"&amp;N277)+COUNTIFS($O:$O,"SI",$N:$N,N277,$A:$A,"&lt;="&amp;A277),"")</f>
        <v/>
      </c>
      <c r="Q277" s="363">
        <f>IF(O277="SI",IFERROR(INDEX('MAPA ASIENTOS'!$D:$D,MATCH(P277,'MAPA ASIENTOS'!$A:$A,0)),"SIN ASIGNAR"),"")</f>
        <v/>
      </c>
    </row>
    <row r="278" hidden="1" ht="12.75" customFormat="1" customHeight="1" s="291">
      <c r="A278" s="296">
        <f>ROW()-1</f>
        <v/>
      </c>
      <c r="B278" s="296" t="inlineStr">
        <is>
          <t>S/P</t>
        </is>
      </c>
      <c r="C278" s="296" t="inlineStr">
        <is>
          <t>Resto de fuentes / orden original del Maestro: ASMAR DIRECCIÓN</t>
        </is>
      </c>
      <c r="D278" s="296" t="inlineStr">
        <is>
          <t>ASMAR Dirección</t>
        </is>
      </c>
      <c r="E278" s="296" t="n"/>
      <c r="F278" s="296" t="inlineStr">
        <is>
          <t>ASMAR Dirección</t>
        </is>
      </c>
      <c r="G278" s="296" t="n"/>
      <c r="H278" s="296" t="n"/>
      <c r="I278" s="296" t="n"/>
      <c r="J278" s="296" t="n"/>
      <c r="K278" s="296" t="inlineStr">
        <is>
          <t>Pendiente</t>
        </is>
      </c>
      <c r="L278" s="296" t="inlineStr">
        <is>
          <t>Secretario General</t>
        </is>
      </c>
      <c r="M278" s="296" t="n"/>
      <c r="N278" s="363">
        <f>IFERROR(VALUE(B278),9999)</f>
        <v/>
      </c>
      <c r="O278" s="363">
        <f>IF(AND(G278&lt;&gt;"",K278&lt;&gt;"NO",OR(PARAMETROS!$B$2="TODAS",F278=PARAMETROS!$B$2),OR(PARAMETROS!$B$3="SI y Pendiente",K278="SI")),"SI","NO")</f>
        <v/>
      </c>
      <c r="P278" s="363">
        <f>IF(O278="SI",COUNTIFS($O:$O,"SI",$N:$N,"&lt;"&amp;N278)+COUNTIFS($O:$O,"SI",$N:$N,N278,$A:$A,"&lt;="&amp;A278),"")</f>
        <v/>
      </c>
      <c r="Q278" s="363">
        <f>IF(O278="SI",IFERROR(INDEX('MAPA ASIENTOS'!$D:$D,MATCH(P278,'MAPA ASIENTOS'!$A:$A,0)),"SIN ASIGNAR"),"")</f>
        <v/>
      </c>
    </row>
    <row r="279" hidden="1" ht="12.75" customFormat="1" customHeight="1" s="291">
      <c r="A279" s="293">
        <f>ROW()-1</f>
        <v/>
      </c>
      <c r="B279" s="293" t="inlineStr">
        <is>
          <t>S/P</t>
        </is>
      </c>
      <c r="C279" s="293" t="inlineStr">
        <is>
          <t>Resto de fuentes / orden original del Maestro: ASMAR DIRECCIÓN</t>
        </is>
      </c>
      <c r="D279" s="293" t="inlineStr">
        <is>
          <t>ASMAR Dirección</t>
        </is>
      </c>
      <c r="E279" s="293" t="inlineStr">
        <is>
          <t>Rector</t>
        </is>
      </c>
      <c r="F279" s="293" t="inlineStr">
        <is>
          <t>ASMAR Dirección</t>
        </is>
      </c>
      <c r="G279" s="293" t="n"/>
      <c r="H279" s="293" t="n"/>
      <c r="I279" s="293" t="n"/>
      <c r="J279" s="293" t="n"/>
      <c r="K279" s="293" t="inlineStr">
        <is>
          <t>Pendiente</t>
        </is>
      </c>
      <c r="L279" s="293" t="inlineStr">
        <is>
          <t>Director</t>
        </is>
      </c>
      <c r="M279" s="293" t="n"/>
      <c r="N279" s="363">
        <f>IFERROR(VALUE(B279),9999)</f>
        <v/>
      </c>
      <c r="O279" s="363">
        <f>IF(AND(G279&lt;&gt;"",K279&lt;&gt;"NO",OR(PARAMETROS!$B$2="TODAS",F279=PARAMETROS!$B$2),OR(PARAMETROS!$B$3="SI y Pendiente",K279="SI")),"SI","NO")</f>
        <v/>
      </c>
      <c r="P279" s="363">
        <f>IF(O279="SI",COUNTIFS($O:$O,"SI",$N:$N,"&lt;"&amp;N279)+COUNTIFS($O:$O,"SI",$N:$N,N279,$A:$A,"&lt;="&amp;A279),"")</f>
        <v/>
      </c>
      <c r="Q279" s="363">
        <f>IF(O279="SI",IFERROR(INDEX('MAPA ASIENTOS'!$D:$D,MATCH(P279,'MAPA ASIENTOS'!$A:$A,0)),"SIN ASIGNAR"),"")</f>
        <v/>
      </c>
    </row>
    <row r="280" hidden="1" ht="12.75" customFormat="1" customHeight="1" s="291">
      <c r="A280" s="296">
        <f>ROW()-1</f>
        <v/>
      </c>
      <c r="B280" s="296" t="inlineStr">
        <is>
          <t>S/P</t>
        </is>
      </c>
      <c r="C280" s="296" t="inlineStr">
        <is>
          <t>Resto de fuentes / orden original del Maestro: ASMAR DIRECCIÓN</t>
        </is>
      </c>
      <c r="D280" s="296" t="inlineStr">
        <is>
          <t>ASMAR Dirección</t>
        </is>
      </c>
      <c r="E280" s="296" t="inlineStr">
        <is>
          <t>Rector</t>
        </is>
      </c>
      <c r="F280" s="296" t="inlineStr">
        <is>
          <t>ASMAR Dirección</t>
        </is>
      </c>
      <c r="G280" s="296" t="inlineStr">
        <is>
          <t>Mardones, Ignacio</t>
        </is>
      </c>
      <c r="H280" s="296" t="inlineStr">
        <is>
          <t>Ignacio</t>
        </is>
      </c>
      <c r="I280" s="296" t="inlineStr">
        <is>
          <t>Mardones</t>
        </is>
      </c>
      <c r="J280" s="296" t="n"/>
      <c r="K280" s="296" t="inlineStr">
        <is>
          <t>Pendiente</t>
        </is>
      </c>
      <c r="L280" s="296" t="inlineStr">
        <is>
          <t>Director Asuntos Internac.</t>
        </is>
      </c>
      <c r="M280" s="296" t="inlineStr">
        <is>
          <t>Madrina</t>
        </is>
      </c>
      <c r="N280" s="363">
        <f>IFERROR(VALUE(B280),9999)</f>
        <v/>
      </c>
      <c r="O280" s="363">
        <f>IF(AND(G280&lt;&gt;"",K280&lt;&gt;"NO",OR(PARAMETROS!$B$2="TODAS",F280=PARAMETROS!$B$2),OR(PARAMETROS!$B$3="SI y Pendiente",K280="SI")),"SI","NO")</f>
        <v/>
      </c>
      <c r="P280" s="363">
        <f>IF(O280="SI",COUNTIFS($O:$O,"SI",$N:$N,"&lt;"&amp;N280)+COUNTIFS($O:$O,"SI",$N:$N,N280,$A:$A,"&lt;="&amp;A280),"")</f>
        <v/>
      </c>
      <c r="Q280" s="363">
        <f>IF(O280="SI",IFERROR(INDEX('MAPA ASIENTOS'!$D:$D,MATCH(P280,'MAPA ASIENTOS'!$A:$A,0)),"SIN ASIGNAR"),"")</f>
        <v/>
      </c>
    </row>
    <row r="281" hidden="1" ht="12.75" customFormat="1" customHeight="1" s="291">
      <c r="A281" s="293">
        <f>ROW()-1</f>
        <v/>
      </c>
      <c r="B281" s="293" t="inlineStr">
        <is>
          <t>S/P</t>
        </is>
      </c>
      <c r="C281" s="293" t="inlineStr">
        <is>
          <t>Resto de fuentes / orden original del Maestro: ASMAR DIRECCIÓN</t>
        </is>
      </c>
      <c r="D281" s="293" t="inlineStr">
        <is>
          <t>ASMAR Dirección</t>
        </is>
      </c>
      <c r="E281" s="293" t="inlineStr">
        <is>
          <t>Rector</t>
        </is>
      </c>
      <c r="F281" s="293" t="inlineStr">
        <is>
          <t>ASMAR Dirección</t>
        </is>
      </c>
      <c r="G281" s="293" t="inlineStr">
        <is>
          <t>Russi, Carlos</t>
        </is>
      </c>
      <c r="H281" s="293" t="inlineStr">
        <is>
          <t>Carlos</t>
        </is>
      </c>
      <c r="I281" s="293" t="inlineStr">
        <is>
          <t>Russi</t>
        </is>
      </c>
      <c r="J281" s="293" t="n"/>
      <c r="K281" s="293" t="inlineStr">
        <is>
          <t>Pendiente</t>
        </is>
      </c>
      <c r="L281" s="293" t="inlineStr">
        <is>
          <t>Director Athenalab</t>
        </is>
      </c>
      <c r="M281" s="293" t="inlineStr">
        <is>
          <t>Madrina</t>
        </is>
      </c>
      <c r="N281" s="363">
        <f>IFERROR(VALUE(B281),9999)</f>
        <v/>
      </c>
      <c r="O281" s="363">
        <f>IF(AND(G281&lt;&gt;"",K281&lt;&gt;"NO",OR(PARAMETROS!$B$2="TODAS",F281=PARAMETROS!$B$2),OR(PARAMETROS!$B$3="SI y Pendiente",K281="SI")),"SI","NO")</f>
        <v/>
      </c>
      <c r="P281" s="363">
        <f>IF(O281="SI",COUNTIFS($O:$O,"SI",$N:$N,"&lt;"&amp;N281)+COUNTIFS($O:$O,"SI",$N:$N,N281,$A:$A,"&lt;="&amp;A281),"")</f>
        <v/>
      </c>
      <c r="Q281" s="363">
        <f>IF(O281="SI",IFERROR(INDEX('MAPA ASIENTOS'!$D:$D,MATCH(P281,'MAPA ASIENTOS'!$A:$A,0)),"SIN ASIGNAR"),"")</f>
        <v/>
      </c>
    </row>
    <row r="282" hidden="1" ht="12.75" customFormat="1" customHeight="1" s="291">
      <c r="A282" s="296">
        <f>ROW()-1</f>
        <v/>
      </c>
      <c r="B282" s="296" t="inlineStr">
        <is>
          <t>S/P</t>
        </is>
      </c>
      <c r="C282" s="296" t="inlineStr">
        <is>
          <t>Resto de fuentes / orden original del Maestro: ASMAR DIRECCIÓN</t>
        </is>
      </c>
      <c r="D282" s="296" t="inlineStr">
        <is>
          <t>ASMAR Dirección</t>
        </is>
      </c>
      <c r="E282" s="296" t="inlineStr">
        <is>
          <t>Rector</t>
        </is>
      </c>
      <c r="F282" s="296" t="inlineStr">
        <is>
          <t>ASMAR Dirección</t>
        </is>
      </c>
      <c r="G282" s="296" t="inlineStr">
        <is>
          <t>Griffiths, John</t>
        </is>
      </c>
      <c r="H282" s="296" t="inlineStr">
        <is>
          <t>John</t>
        </is>
      </c>
      <c r="I282" s="296" t="inlineStr">
        <is>
          <t>Griffiths</t>
        </is>
      </c>
      <c r="J282" s="296" t="n"/>
      <c r="K282" s="296" t="inlineStr">
        <is>
          <t>Pendiente</t>
        </is>
      </c>
      <c r="L282" s="296" t="inlineStr">
        <is>
          <t>Director Ejecutivo Athenalab</t>
        </is>
      </c>
      <c r="M282" s="296" t="inlineStr">
        <is>
          <t>Madrina</t>
        </is>
      </c>
      <c r="N282" s="363">
        <f>IFERROR(VALUE(B282),9999)</f>
        <v/>
      </c>
      <c r="O282" s="363">
        <f>IF(AND(G282&lt;&gt;"",K282&lt;&gt;"NO",OR(PARAMETROS!$B$2="TODAS",F282=PARAMETROS!$B$2),OR(PARAMETROS!$B$3="SI y Pendiente",K282="SI")),"SI","NO")</f>
        <v/>
      </c>
      <c r="P282" s="363">
        <f>IF(O282="SI",COUNTIFS($O:$O,"SI",$N:$N,"&lt;"&amp;N282)+COUNTIFS($O:$O,"SI",$N:$N,N282,$A:$A,"&lt;="&amp;A282),"")</f>
        <v/>
      </c>
      <c r="Q282" s="363">
        <f>IF(O282="SI",IFERROR(INDEX('MAPA ASIENTOS'!$D:$D,MATCH(P282,'MAPA ASIENTOS'!$A:$A,0)),"SIN ASIGNAR"),"")</f>
        <v/>
      </c>
    </row>
    <row r="283" hidden="1" ht="12.75" customFormat="1" customHeight="1" s="291">
      <c r="A283" s="293">
        <f>ROW()-1</f>
        <v/>
      </c>
      <c r="B283" s="293" t="inlineStr">
        <is>
          <t>S/P</t>
        </is>
      </c>
      <c r="C283" s="293" t="inlineStr">
        <is>
          <t>Resto de fuentes / orden original del Maestro: ASMAR DIRECCIÓN</t>
        </is>
      </c>
      <c r="D283" s="293" t="inlineStr">
        <is>
          <t>ASMAR Dirección</t>
        </is>
      </c>
      <c r="E283" s="293" t="inlineStr">
        <is>
          <t>Rector</t>
        </is>
      </c>
      <c r="F283" s="293" t="inlineStr">
        <is>
          <t>ASMAR Dirección</t>
        </is>
      </c>
      <c r="G283" s="293" t="inlineStr">
        <is>
          <t>Larraín, Felipe</t>
        </is>
      </c>
      <c r="H283" s="293" t="inlineStr">
        <is>
          <t>Felipe</t>
        </is>
      </c>
      <c r="I283" s="293" t="inlineStr">
        <is>
          <t>Larraín</t>
        </is>
      </c>
      <c r="J283" s="293" t="n"/>
      <c r="K283" s="293" t="inlineStr">
        <is>
          <t>Pendiente</t>
        </is>
      </c>
      <c r="L283" s="293" t="inlineStr">
        <is>
          <t>Director Ejecutivo Clapes Uc</t>
        </is>
      </c>
      <c r="M283" s="293" t="inlineStr">
        <is>
          <t>Madrina</t>
        </is>
      </c>
      <c r="N283" s="363">
        <f>IFERROR(VALUE(B283),9999)</f>
        <v/>
      </c>
      <c r="O283" s="363">
        <f>IF(AND(G283&lt;&gt;"",K283&lt;&gt;"NO",OR(PARAMETROS!$B$2="TODAS",F283=PARAMETROS!$B$2),OR(PARAMETROS!$B$3="SI y Pendiente",K283="SI")),"SI","NO")</f>
        <v/>
      </c>
      <c r="P283" s="363">
        <f>IF(O283="SI",COUNTIFS($O:$O,"SI",$N:$N,"&lt;"&amp;N283)+COUNTIFS($O:$O,"SI",$N:$N,N283,$A:$A,"&lt;="&amp;A283),"")</f>
        <v/>
      </c>
      <c r="Q283" s="363">
        <f>IF(O283="SI",IFERROR(INDEX('MAPA ASIENTOS'!$D:$D,MATCH(P283,'MAPA ASIENTOS'!$A:$A,0)),"SIN ASIGNAR"),"")</f>
        <v/>
      </c>
    </row>
    <row r="284" hidden="1" ht="12.75" customFormat="1" customHeight="1" s="291">
      <c r="A284" s="296">
        <f>ROW()-1</f>
        <v/>
      </c>
      <c r="B284" s="296" t="inlineStr">
        <is>
          <t>S/P</t>
        </is>
      </c>
      <c r="C284" s="296" t="inlineStr">
        <is>
          <t>Resto de fuentes / orden original del Maestro: ASMAR DIRECCIÓN</t>
        </is>
      </c>
      <c r="D284" s="296" t="inlineStr">
        <is>
          <t>ASMAR Dirección</t>
        </is>
      </c>
      <c r="E284" s="296" t="n"/>
      <c r="F284" s="296" t="inlineStr">
        <is>
          <t>ASMAR Dirección</t>
        </is>
      </c>
      <c r="G284" s="296" t="inlineStr">
        <is>
          <t>Alvear, Fernando</t>
        </is>
      </c>
      <c r="H284" s="296" t="inlineStr">
        <is>
          <t>Fernando</t>
        </is>
      </c>
      <c r="I284" s="296" t="inlineStr">
        <is>
          <t>Alvear</t>
        </is>
      </c>
      <c r="J284" s="296" t="n"/>
      <c r="K284" s="296" t="inlineStr">
        <is>
          <t>Pendiente</t>
        </is>
      </c>
      <c r="L284" s="296" t="inlineStr">
        <is>
          <t>Ex Gerente Gral Cpc</t>
        </is>
      </c>
      <c r="M284" s="296" t="inlineStr">
        <is>
          <t>Madrina</t>
        </is>
      </c>
      <c r="N284" s="363">
        <f>IFERROR(VALUE(B284),9999)</f>
        <v/>
      </c>
      <c r="O284" s="363">
        <f>IF(AND(G284&lt;&gt;"",K284&lt;&gt;"NO",OR(PARAMETROS!$B$2="TODAS",F284=PARAMETROS!$B$2),OR(PARAMETROS!$B$3="SI y Pendiente",K284="SI")),"SI","NO")</f>
        <v/>
      </c>
      <c r="P284" s="363">
        <f>IF(O284="SI",COUNTIFS($O:$O,"SI",$N:$N,"&lt;"&amp;N284)+COUNTIFS($O:$O,"SI",$N:$N,N284,$A:$A,"&lt;="&amp;A284),"")</f>
        <v/>
      </c>
      <c r="Q284" s="363">
        <f>IF(O284="SI",IFERROR(INDEX('MAPA ASIENTOS'!$D:$D,MATCH(P284,'MAPA ASIENTOS'!$A:$A,0)),"SIN ASIGNAR"),"")</f>
        <v/>
      </c>
    </row>
    <row r="285" hidden="1" ht="12.75" customFormat="1" customHeight="1" s="291">
      <c r="A285" s="293">
        <f>ROW()-1</f>
        <v/>
      </c>
      <c r="B285" s="293" t="inlineStr">
        <is>
          <t>S/P</t>
        </is>
      </c>
      <c r="C285" s="293" t="inlineStr">
        <is>
          <t>Resto de fuentes / orden original del Maestro: ASMAR DIRECCIÓN</t>
        </is>
      </c>
      <c r="D285" s="293" t="inlineStr">
        <is>
          <t>ASMAR Dirección</t>
        </is>
      </c>
      <c r="E285" s="293" t="n"/>
      <c r="F285" s="293" t="inlineStr">
        <is>
          <t>ASMAR Dirección</t>
        </is>
      </c>
      <c r="G285" s="293" t="n"/>
      <c r="H285" s="293" t="n"/>
      <c r="I285" s="293" t="n"/>
      <c r="J285" s="293" t="n"/>
      <c r="K285" s="293" t="inlineStr">
        <is>
          <t>Pendiente</t>
        </is>
      </c>
      <c r="L285" s="293" t="inlineStr">
        <is>
          <t>Gerente Comercial Armada</t>
        </is>
      </c>
      <c r="M285" s="293" t="n"/>
      <c r="N285" s="363">
        <f>IFERROR(VALUE(B285),9999)</f>
        <v/>
      </c>
      <c r="O285" s="363">
        <f>IF(AND(G285&lt;&gt;"",K285&lt;&gt;"NO",OR(PARAMETROS!$B$2="TODAS",F285=PARAMETROS!$B$2),OR(PARAMETROS!$B$3="SI y Pendiente",K285="SI")),"SI","NO")</f>
        <v/>
      </c>
      <c r="P285" s="363">
        <f>IF(O285="SI",COUNTIFS($O:$O,"SI",$N:$N,"&lt;"&amp;N285)+COUNTIFS($O:$O,"SI",$N:$N,N285,$A:$A,"&lt;="&amp;A285),"")</f>
        <v/>
      </c>
      <c r="Q285" s="363">
        <f>IF(O285="SI",IFERROR(INDEX('MAPA ASIENTOS'!$D:$D,MATCH(P285,'MAPA ASIENTOS'!$A:$A,0)),"SIN ASIGNAR"),"")</f>
        <v/>
      </c>
    </row>
    <row r="286" hidden="1" ht="12.75" customFormat="1" customHeight="1" s="291">
      <c r="A286" s="296">
        <f>ROW()-1</f>
        <v/>
      </c>
      <c r="B286" s="296" t="inlineStr">
        <is>
          <t>S/P</t>
        </is>
      </c>
      <c r="C286" s="296" t="inlineStr">
        <is>
          <t>Resto de fuentes / orden original del Maestro: ASMAR DIRECCIÓN</t>
        </is>
      </c>
      <c r="D286" s="296" t="inlineStr">
        <is>
          <t>ASMAR Dirección</t>
        </is>
      </c>
      <c r="E286" s="296" t="n"/>
      <c r="F286" s="296" t="inlineStr">
        <is>
          <t>ASMAR Dirección</t>
        </is>
      </c>
      <c r="G286" s="296" t="n"/>
      <c r="H286" s="296" t="n"/>
      <c r="I286" s="296" t="n"/>
      <c r="J286" s="296" t="n"/>
      <c r="K286" s="296" t="inlineStr">
        <is>
          <t>Pendiente</t>
        </is>
      </c>
      <c r="L286" s="296" t="inlineStr">
        <is>
          <t>Gerente Comercial Buques Mercantes</t>
        </is>
      </c>
      <c r="M286" s="296" t="n"/>
      <c r="N286" s="363">
        <f>IFERROR(VALUE(B286),9999)</f>
        <v/>
      </c>
      <c r="O286" s="363">
        <f>IF(AND(G286&lt;&gt;"",K286&lt;&gt;"NO",OR(PARAMETROS!$B$2="TODAS",F286=PARAMETROS!$B$2),OR(PARAMETROS!$B$3="SI y Pendiente",K286="SI")),"SI","NO")</f>
        <v/>
      </c>
      <c r="P286" s="363">
        <f>IF(O286="SI",COUNTIFS($O:$O,"SI",$N:$N,"&lt;"&amp;N286)+COUNTIFS($O:$O,"SI",$N:$N,N286,$A:$A,"&lt;="&amp;A286),"")</f>
        <v/>
      </c>
      <c r="Q286" s="363">
        <f>IF(O286="SI",IFERROR(INDEX('MAPA ASIENTOS'!$D:$D,MATCH(P286,'MAPA ASIENTOS'!$A:$A,0)),"SIN ASIGNAR"),"")</f>
        <v/>
      </c>
    </row>
    <row r="287" hidden="1" ht="12.75" customFormat="1" customHeight="1" s="291">
      <c r="A287" s="293">
        <f>ROW()-1</f>
        <v/>
      </c>
      <c r="B287" s="293" t="inlineStr">
        <is>
          <t>S/P</t>
        </is>
      </c>
      <c r="C287" s="293" t="inlineStr">
        <is>
          <t>Resto de fuentes / orden original del Maestro: ASMAR DIRECCIÓN</t>
        </is>
      </c>
      <c r="D287" s="293" t="inlineStr">
        <is>
          <t>ASMAR Dirección</t>
        </is>
      </c>
      <c r="E287" s="293" t="n"/>
      <c r="F287" s="293" t="inlineStr">
        <is>
          <t>ASMAR Dirección</t>
        </is>
      </c>
      <c r="G287" s="293" t="n"/>
      <c r="H287" s="293" t="n"/>
      <c r="I287" s="293" t="n"/>
      <c r="J287" s="293" t="n"/>
      <c r="K287" s="293" t="inlineStr">
        <is>
          <t>Pendiente</t>
        </is>
      </c>
      <c r="L287" s="293" t="inlineStr">
        <is>
          <t>Gerente Comercial Corporativo</t>
        </is>
      </c>
      <c r="M287" s="293" t="n"/>
      <c r="N287" s="363">
        <f>IFERROR(VALUE(B287),9999)</f>
        <v/>
      </c>
      <c r="O287" s="363">
        <f>IF(AND(G287&lt;&gt;"",K287&lt;&gt;"NO",OR(PARAMETROS!$B$2="TODAS",F287=PARAMETROS!$B$2),OR(PARAMETROS!$B$3="SI y Pendiente",K287="SI")),"SI","NO")</f>
        <v/>
      </c>
      <c r="P287" s="363">
        <f>IF(O287="SI",COUNTIFS($O:$O,"SI",$N:$N,"&lt;"&amp;N287)+COUNTIFS($O:$O,"SI",$N:$N,N287,$A:$A,"&lt;="&amp;A287),"")</f>
        <v/>
      </c>
      <c r="Q287" s="363">
        <f>IF(O287="SI",IFERROR(INDEX('MAPA ASIENTOS'!$D:$D,MATCH(P287,'MAPA ASIENTOS'!$A:$A,0)),"SIN ASIGNAR"),"")</f>
        <v/>
      </c>
    </row>
    <row r="288" hidden="1" ht="12.75" customFormat="1" customHeight="1" s="291">
      <c r="A288" s="296">
        <f>ROW()-1</f>
        <v/>
      </c>
      <c r="B288" s="296" t="inlineStr">
        <is>
          <t>S/P</t>
        </is>
      </c>
      <c r="C288" s="296" t="inlineStr">
        <is>
          <t>Resto de fuentes / orden original del Maestro: ASMAR DIRECCIÓN</t>
        </is>
      </c>
      <c r="D288" s="296" t="inlineStr">
        <is>
          <t>ASMAR Dirección</t>
        </is>
      </c>
      <c r="E288" s="296" t="n"/>
      <c r="F288" s="296" t="inlineStr">
        <is>
          <t>ASMAR Dirección</t>
        </is>
      </c>
      <c r="G288" s="296" t="n"/>
      <c r="H288" s="296" t="n"/>
      <c r="I288" s="296" t="n"/>
      <c r="J288" s="296" t="n"/>
      <c r="K288" s="296" t="inlineStr">
        <is>
          <t>Pendiente</t>
        </is>
      </c>
      <c r="L288" s="296" t="inlineStr">
        <is>
          <t>Gerente Corp. Construcción Naval</t>
        </is>
      </c>
      <c r="M288" s="296" t="n"/>
      <c r="N288" s="363">
        <f>IFERROR(VALUE(B288),9999)</f>
        <v/>
      </c>
      <c r="O288" s="363">
        <f>IF(AND(G288&lt;&gt;"",K288&lt;&gt;"NO",OR(PARAMETROS!$B$2="TODAS",F288=PARAMETROS!$B$2),OR(PARAMETROS!$B$3="SI y Pendiente",K288="SI")),"SI","NO")</f>
        <v/>
      </c>
      <c r="P288" s="363">
        <f>IF(O288="SI",COUNTIFS($O:$O,"SI",$N:$N,"&lt;"&amp;N288)+COUNTIFS($O:$O,"SI",$N:$N,N288,$A:$A,"&lt;="&amp;A288),"")</f>
        <v/>
      </c>
      <c r="Q288" s="363">
        <f>IF(O288="SI",IFERROR(INDEX('MAPA ASIENTOS'!$D:$D,MATCH(P288,'MAPA ASIENTOS'!$A:$A,0)),"SIN ASIGNAR"),"")</f>
        <v/>
      </c>
    </row>
    <row r="289" hidden="1" ht="12.75" customFormat="1" customHeight="1" s="291">
      <c r="A289" s="293">
        <f>ROW()-1</f>
        <v/>
      </c>
      <c r="B289" s="293" t="inlineStr">
        <is>
          <t>S/P</t>
        </is>
      </c>
      <c r="C289" s="293" t="inlineStr">
        <is>
          <t>Resto de fuentes / orden original del Maestro: ASMAR DIRECCIÓN</t>
        </is>
      </c>
      <c r="D289" s="293" t="inlineStr">
        <is>
          <t>ASMAR Dirección</t>
        </is>
      </c>
      <c r="E289" s="293" t="n"/>
      <c r="F289" s="293" t="inlineStr">
        <is>
          <t>ASMAR Dirección</t>
        </is>
      </c>
      <c r="G289" s="293" t="n"/>
      <c r="H289" s="293" t="n"/>
      <c r="I289" s="293" t="n"/>
      <c r="J289" s="293" t="n"/>
      <c r="K289" s="293" t="inlineStr">
        <is>
          <t>Pendiente</t>
        </is>
      </c>
      <c r="L289" s="293" t="inlineStr">
        <is>
          <t>Gerente Corp. Operaciones</t>
        </is>
      </c>
      <c r="M289" s="293" t="n"/>
      <c r="N289" s="363">
        <f>IFERROR(VALUE(B289),9999)</f>
        <v/>
      </c>
      <c r="O289" s="363">
        <f>IF(AND(G289&lt;&gt;"",K289&lt;&gt;"NO",OR(PARAMETROS!$B$2="TODAS",F289=PARAMETROS!$B$2),OR(PARAMETROS!$B$3="SI y Pendiente",K289="SI")),"SI","NO")</f>
        <v/>
      </c>
      <c r="P289" s="363">
        <f>IF(O289="SI",COUNTIFS($O:$O,"SI",$N:$N,"&lt;"&amp;N289)+COUNTIFS($O:$O,"SI",$N:$N,N289,$A:$A,"&lt;="&amp;A289),"")</f>
        <v/>
      </c>
      <c r="Q289" s="363">
        <f>IF(O289="SI",IFERROR(INDEX('MAPA ASIENTOS'!$D:$D,MATCH(P289,'MAPA ASIENTOS'!$A:$A,0)),"SIN ASIGNAR"),"")</f>
        <v/>
      </c>
    </row>
    <row r="290" hidden="1" ht="12.75" customFormat="1" customHeight="1" s="291">
      <c r="A290" s="296">
        <f>ROW()-1</f>
        <v/>
      </c>
      <c r="B290" s="296" t="inlineStr">
        <is>
          <t>S/P</t>
        </is>
      </c>
      <c r="C290" s="296" t="inlineStr">
        <is>
          <t>Resto de fuentes / orden original del Maestro: ASMAR DIRECCIÓN</t>
        </is>
      </c>
      <c r="D290" s="296" t="inlineStr">
        <is>
          <t>ASMAR Dirección</t>
        </is>
      </c>
      <c r="E290" s="296" t="n"/>
      <c r="F290" s="296" t="inlineStr">
        <is>
          <t>ASMAR Dirección</t>
        </is>
      </c>
      <c r="G290" s="296" t="n"/>
      <c r="H290" s="296" t="n"/>
      <c r="I290" s="296" t="n"/>
      <c r="J290" s="296" t="n"/>
      <c r="K290" s="296" t="inlineStr">
        <is>
          <t>Pendiente</t>
        </is>
      </c>
      <c r="L290" s="296" t="inlineStr">
        <is>
          <t>Gerente Corp. Planificación y Desarrollo</t>
        </is>
      </c>
      <c r="M290" s="296" t="n"/>
      <c r="N290" s="363">
        <f>IFERROR(VALUE(B290),9999)</f>
        <v/>
      </c>
      <c r="O290" s="363">
        <f>IF(AND(G290&lt;&gt;"",K290&lt;&gt;"NO",OR(PARAMETROS!$B$2="TODAS",F290=PARAMETROS!$B$2),OR(PARAMETROS!$B$3="SI y Pendiente",K290="SI")),"SI","NO")</f>
        <v/>
      </c>
      <c r="P290" s="363">
        <f>IF(O290="SI",COUNTIFS($O:$O,"SI",$N:$N,"&lt;"&amp;N290)+COUNTIFS($O:$O,"SI",$N:$N,N290,$A:$A,"&lt;="&amp;A290),"")</f>
        <v/>
      </c>
      <c r="Q290" s="363">
        <f>IF(O290="SI",IFERROR(INDEX('MAPA ASIENTOS'!$D:$D,MATCH(P290,'MAPA ASIENTOS'!$A:$A,0)),"SIN ASIGNAR"),"")</f>
        <v/>
      </c>
    </row>
    <row r="291" hidden="1" ht="12.75" customFormat="1" customHeight="1" s="291">
      <c r="A291" s="293">
        <f>ROW()-1</f>
        <v/>
      </c>
      <c r="B291" s="293" t="inlineStr">
        <is>
          <t>S/P</t>
        </is>
      </c>
      <c r="C291" s="293" t="inlineStr">
        <is>
          <t>Resto de fuentes / orden original del Maestro: ASMAR DIRECCIÓN</t>
        </is>
      </c>
      <c r="D291" s="293" t="inlineStr">
        <is>
          <t>ASMAR Dirección</t>
        </is>
      </c>
      <c r="E291" s="293" t="n"/>
      <c r="F291" s="293" t="inlineStr">
        <is>
          <t>ASMAR Dirección</t>
        </is>
      </c>
      <c r="G291" s="293" t="n"/>
      <c r="H291" s="293" t="n"/>
      <c r="I291" s="293" t="n"/>
      <c r="J291" s="293" t="n"/>
      <c r="K291" s="293" t="inlineStr">
        <is>
          <t>Pendiente</t>
        </is>
      </c>
      <c r="L291" s="293" t="inlineStr">
        <is>
          <t>Gerente Corporativo de Finanzas</t>
        </is>
      </c>
      <c r="M291" s="293" t="n"/>
      <c r="N291" s="363">
        <f>IFERROR(VALUE(B291),9999)</f>
        <v/>
      </c>
      <c r="O291" s="363">
        <f>IF(AND(G291&lt;&gt;"",K291&lt;&gt;"NO",OR(PARAMETROS!$B$2="TODAS",F291=PARAMETROS!$B$2),OR(PARAMETROS!$B$3="SI y Pendiente",K291="SI")),"SI","NO")</f>
        <v/>
      </c>
      <c r="P291" s="363">
        <f>IF(O291="SI",COUNTIFS($O:$O,"SI",$N:$N,"&lt;"&amp;N291)+COUNTIFS($O:$O,"SI",$N:$N,N291,$A:$A,"&lt;="&amp;A291),"")</f>
        <v/>
      </c>
      <c r="Q291" s="363">
        <f>IF(O291="SI",IFERROR(INDEX('MAPA ASIENTOS'!$D:$D,MATCH(P291,'MAPA ASIENTOS'!$A:$A,0)),"SIN ASIGNAR"),"")</f>
        <v/>
      </c>
    </row>
    <row r="292" hidden="1" ht="12.75" customFormat="1" customHeight="1" s="291">
      <c r="A292" s="296">
        <f>ROW()-1</f>
        <v/>
      </c>
      <c r="B292" s="296" t="inlineStr">
        <is>
          <t>S/P</t>
        </is>
      </c>
      <c r="C292" s="296" t="inlineStr">
        <is>
          <t>Resto de fuentes / orden original del Maestro: ASMAR DIRECCIÓN</t>
        </is>
      </c>
      <c r="D292" s="296" t="inlineStr">
        <is>
          <t>ASMAR Dirección</t>
        </is>
      </c>
      <c r="E292" s="296" t="n"/>
      <c r="F292" s="296" t="inlineStr">
        <is>
          <t>ASMAR Dirección</t>
        </is>
      </c>
      <c r="G292" s="296" t="n"/>
      <c r="H292" s="296" t="n"/>
      <c r="I292" s="296" t="n"/>
      <c r="J292" s="296" t="n"/>
      <c r="K292" s="296" t="inlineStr">
        <is>
          <t>Pendiente</t>
        </is>
      </c>
      <c r="L292" s="296" t="inlineStr">
        <is>
          <t>Gerente Corporativo de Personas</t>
        </is>
      </c>
      <c r="M292" s="296" t="n"/>
      <c r="N292" s="363">
        <f>IFERROR(VALUE(B292),9999)</f>
        <v/>
      </c>
      <c r="O292" s="363">
        <f>IF(AND(G292&lt;&gt;"",K292&lt;&gt;"NO",OR(PARAMETROS!$B$2="TODAS",F292=PARAMETROS!$B$2),OR(PARAMETROS!$B$3="SI y Pendiente",K292="SI")),"SI","NO")</f>
        <v/>
      </c>
      <c r="P292" s="363">
        <f>IF(O292="SI",COUNTIFS($O:$O,"SI",$N:$N,"&lt;"&amp;N292)+COUNTIFS($O:$O,"SI",$N:$N,N292,$A:$A,"&lt;="&amp;A292),"")</f>
        <v/>
      </c>
      <c r="Q292" s="363">
        <f>IF(O292="SI",IFERROR(INDEX('MAPA ASIENTOS'!$D:$D,MATCH(P292,'MAPA ASIENTOS'!$A:$A,0)),"SIN ASIGNAR"),"")</f>
        <v/>
      </c>
    </row>
    <row r="293" hidden="1" ht="12.75" customFormat="1" customHeight="1" s="291">
      <c r="A293" s="293">
        <f>ROW()-1</f>
        <v/>
      </c>
      <c r="B293" s="293" t="inlineStr">
        <is>
          <t>S/P</t>
        </is>
      </c>
      <c r="C293" s="293" t="inlineStr">
        <is>
          <t>Resto de fuentes / orden original del Maestro: ASMAR DIRECCIÓN</t>
        </is>
      </c>
      <c r="D293" s="293" t="inlineStr">
        <is>
          <t>ASMAR Dirección</t>
        </is>
      </c>
      <c r="E293" s="293" t="n"/>
      <c r="F293" s="293" t="inlineStr">
        <is>
          <t>ASMAR Dirección</t>
        </is>
      </c>
      <c r="G293" s="293" t="n"/>
      <c r="H293" s="293" t="n"/>
      <c r="I293" s="293" t="n"/>
      <c r="J293" s="293" t="n"/>
      <c r="K293" s="293" t="inlineStr">
        <is>
          <t>Pendiente</t>
        </is>
      </c>
      <c r="L293" s="293" t="inlineStr">
        <is>
          <t>Gerente de Construcción Naval</t>
        </is>
      </c>
      <c r="M293" s="293" t="n"/>
      <c r="N293" s="363">
        <f>IFERROR(VALUE(B293),9999)</f>
        <v/>
      </c>
      <c r="O293" s="363">
        <f>IF(AND(G293&lt;&gt;"",K293&lt;&gt;"NO",OR(PARAMETROS!$B$2="TODAS",F293=PARAMETROS!$B$2),OR(PARAMETROS!$B$3="SI y Pendiente",K293="SI")),"SI","NO")</f>
        <v/>
      </c>
      <c r="P293" s="363">
        <f>IF(O293="SI",COUNTIFS($O:$O,"SI",$N:$N,"&lt;"&amp;N293)+COUNTIFS($O:$O,"SI",$N:$N,N293,$A:$A,"&lt;="&amp;A293),"")</f>
        <v/>
      </c>
      <c r="Q293" s="363">
        <f>IF(O293="SI",IFERROR(INDEX('MAPA ASIENTOS'!$D:$D,MATCH(P293,'MAPA ASIENTOS'!$A:$A,0)),"SIN ASIGNAR"),"")</f>
        <v/>
      </c>
    </row>
    <row r="294" hidden="1" ht="12.75" customFormat="1" customHeight="1" s="291">
      <c r="A294" s="296">
        <f>ROW()-1</f>
        <v/>
      </c>
      <c r="B294" s="296" t="inlineStr">
        <is>
          <t>S/P</t>
        </is>
      </c>
      <c r="C294" s="296" t="inlineStr">
        <is>
          <t>Resto de fuentes / orden original del Maestro: ASMAR DIRECCIÓN</t>
        </is>
      </c>
      <c r="D294" s="296" t="inlineStr">
        <is>
          <t>ASMAR Dirección</t>
        </is>
      </c>
      <c r="E294" s="296" t="n"/>
      <c r="F294" s="296" t="inlineStr">
        <is>
          <t>ASMAR Dirección</t>
        </is>
      </c>
      <c r="G294" s="296" t="n"/>
      <c r="H294" s="296" t="n"/>
      <c r="I294" s="296" t="n"/>
      <c r="J294" s="296" t="n"/>
      <c r="K294" s="296" t="inlineStr">
        <is>
          <t>Pendiente</t>
        </is>
      </c>
      <c r="L294" s="296" t="inlineStr">
        <is>
          <t>Jefe Corporativo Comunicaciones y Rr.pp.</t>
        </is>
      </c>
      <c r="M294" s="296" t="n"/>
      <c r="N294" s="363">
        <f>IFERROR(VALUE(B294),9999)</f>
        <v/>
      </c>
      <c r="O294" s="363">
        <f>IF(AND(G294&lt;&gt;"",K294&lt;&gt;"NO",OR(PARAMETROS!$B$2="TODAS",F294=PARAMETROS!$B$2),OR(PARAMETROS!$B$3="SI y Pendiente",K294="SI")),"SI","NO")</f>
        <v/>
      </c>
      <c r="P294" s="363">
        <f>IF(O294="SI",COUNTIFS($O:$O,"SI",$N:$N,"&lt;"&amp;N294)+COUNTIFS($O:$O,"SI",$N:$N,N294,$A:$A,"&lt;="&amp;A294),"")</f>
        <v/>
      </c>
      <c r="Q294" s="363">
        <f>IF(O294="SI",IFERROR(INDEX('MAPA ASIENTOS'!$D:$D,MATCH(P294,'MAPA ASIENTOS'!$A:$A,0)),"SIN ASIGNAR"),"")</f>
        <v/>
      </c>
    </row>
    <row r="295" hidden="1" ht="12.75" customFormat="1" customHeight="1" s="291">
      <c r="A295" s="293">
        <f>ROW()-1</f>
        <v/>
      </c>
      <c r="B295" s="293" t="inlineStr">
        <is>
          <t>S/P</t>
        </is>
      </c>
      <c r="C295" s="293" t="inlineStr">
        <is>
          <t>Resto de fuentes / orden original del Maestro: ASMAR DIRECCIÓN</t>
        </is>
      </c>
      <c r="D295" s="293" t="inlineStr">
        <is>
          <t>ASMAR Dirección</t>
        </is>
      </c>
      <c r="E295" s="293" t="n"/>
      <c r="F295" s="293" t="inlineStr">
        <is>
          <t>ASMAR Dirección</t>
        </is>
      </c>
      <c r="G295" s="293" t="n"/>
      <c r="H295" s="293" t="n"/>
      <c r="I295" s="293" t="n"/>
      <c r="J295" s="293" t="n"/>
      <c r="K295" s="293" t="inlineStr">
        <is>
          <t>Pendiente</t>
        </is>
      </c>
      <c r="L295" s="293" t="inlineStr">
        <is>
          <t>Jefe Corporativo de Finanzas</t>
        </is>
      </c>
      <c r="M295" s="293" t="n"/>
      <c r="N295" s="363">
        <f>IFERROR(VALUE(B295),9999)</f>
        <v/>
      </c>
      <c r="O295" s="363">
        <f>IF(AND(G295&lt;&gt;"",K295&lt;&gt;"NO",OR(PARAMETROS!$B$2="TODAS",F295=PARAMETROS!$B$2),OR(PARAMETROS!$B$3="SI y Pendiente",K295="SI")),"SI","NO")</f>
        <v/>
      </c>
      <c r="P295" s="363">
        <f>IF(O295="SI",COUNTIFS($O:$O,"SI",$N:$N,"&lt;"&amp;N295)+COUNTIFS($O:$O,"SI",$N:$N,N295,$A:$A,"&lt;="&amp;A295),"")</f>
        <v/>
      </c>
      <c r="Q295" s="363">
        <f>IF(O295="SI",IFERROR(INDEX('MAPA ASIENTOS'!$D:$D,MATCH(P295,'MAPA ASIENTOS'!$A:$A,0)),"SIN ASIGNAR"),"")</f>
        <v/>
      </c>
    </row>
    <row r="296" hidden="1" ht="12.75" customFormat="1" customHeight="1" s="291">
      <c r="A296" s="296">
        <f>ROW()-1</f>
        <v/>
      </c>
      <c r="B296" s="296" t="inlineStr">
        <is>
          <t>S/P</t>
        </is>
      </c>
      <c r="C296" s="296" t="inlineStr">
        <is>
          <t>Resto de fuentes / orden original del Maestro: ASMAR DIRECCIÓN</t>
        </is>
      </c>
      <c r="D296" s="296" t="inlineStr">
        <is>
          <t>ASMAR Dirección</t>
        </is>
      </c>
      <c r="E296" s="296" t="n"/>
      <c r="F296" s="296" t="inlineStr">
        <is>
          <t>ASMAR Dirección</t>
        </is>
      </c>
      <c r="G296" s="296" t="n"/>
      <c r="H296" s="296" t="n"/>
      <c r="I296" s="296" t="n"/>
      <c r="J296" s="296" t="n"/>
      <c r="K296" s="296" t="inlineStr">
        <is>
          <t>Pendiente</t>
        </is>
      </c>
      <c r="L296" s="296" t="inlineStr">
        <is>
          <t>Jefe Corporativo de Unidad de Contabilidad</t>
        </is>
      </c>
      <c r="M296" s="296" t="n"/>
      <c r="N296" s="363">
        <f>IFERROR(VALUE(B296),9999)</f>
        <v/>
      </c>
      <c r="O296" s="363">
        <f>IF(AND(G296&lt;&gt;"",K296&lt;&gt;"NO",OR(PARAMETROS!$B$2="TODAS",F296=PARAMETROS!$B$2),OR(PARAMETROS!$B$3="SI y Pendiente",K296="SI")),"SI","NO")</f>
        <v/>
      </c>
      <c r="P296" s="363">
        <f>IF(O296="SI",COUNTIFS($O:$O,"SI",$N:$N,"&lt;"&amp;N296)+COUNTIFS($O:$O,"SI",$N:$N,N296,$A:$A,"&lt;="&amp;A296),"")</f>
        <v/>
      </c>
      <c r="Q296" s="363">
        <f>IF(O296="SI",IFERROR(INDEX('MAPA ASIENTOS'!$D:$D,MATCH(P296,'MAPA ASIENTOS'!$A:$A,0)),"SIN ASIGNAR"),"")</f>
        <v/>
      </c>
    </row>
    <row r="297" hidden="1" ht="12.75" customFormat="1" customHeight="1" s="291">
      <c r="A297" s="293">
        <f>ROW()-1</f>
        <v/>
      </c>
      <c r="B297" s="293" t="inlineStr">
        <is>
          <t>S/P</t>
        </is>
      </c>
      <c r="C297" s="293" t="inlineStr">
        <is>
          <t>Resto de fuentes / orden original del Maestro: ASMAR DIRECCIÓN</t>
        </is>
      </c>
      <c r="D297" s="293" t="inlineStr">
        <is>
          <t>ASMAR Dirección</t>
        </is>
      </c>
      <c r="E297" s="293" t="n"/>
      <c r="F297" s="293" t="inlineStr">
        <is>
          <t>ASMAR Dirección</t>
        </is>
      </c>
      <c r="G297" s="293" t="n"/>
      <c r="H297" s="293" t="n"/>
      <c r="I297" s="293" t="n"/>
      <c r="J297" s="293" t="n"/>
      <c r="K297" s="293" t="inlineStr">
        <is>
          <t>Pendiente</t>
        </is>
      </c>
      <c r="L297" s="293" t="inlineStr">
        <is>
          <t>Jefe Corporativo de Unidad de Recursos Financieros</t>
        </is>
      </c>
      <c r="M297" s="293" t="n"/>
      <c r="N297" s="363">
        <f>IFERROR(VALUE(B297),9999)</f>
        <v/>
      </c>
      <c r="O297" s="363">
        <f>IF(AND(G297&lt;&gt;"",K297&lt;&gt;"NO",OR(PARAMETROS!$B$2="TODAS",F297=PARAMETROS!$B$2),OR(PARAMETROS!$B$3="SI y Pendiente",K297="SI")),"SI","NO")</f>
        <v/>
      </c>
      <c r="P297" s="363">
        <f>IF(O297="SI",COUNTIFS($O:$O,"SI",$N:$N,"&lt;"&amp;N297)+COUNTIFS($O:$O,"SI",$N:$N,N297,$A:$A,"&lt;="&amp;A297),"")</f>
        <v/>
      </c>
      <c r="Q297" s="363">
        <f>IF(O297="SI",IFERROR(INDEX('MAPA ASIENTOS'!$D:$D,MATCH(P297,'MAPA ASIENTOS'!$A:$A,0)),"SIN ASIGNAR"),"")</f>
        <v/>
      </c>
    </row>
    <row r="298" hidden="1" ht="12.75" customFormat="1" customHeight="1" s="291">
      <c r="A298" s="296">
        <f>ROW()-1</f>
        <v/>
      </c>
      <c r="B298" s="296" t="inlineStr">
        <is>
          <t>S/P</t>
        </is>
      </c>
      <c r="C298" s="296" t="inlineStr">
        <is>
          <t>Resto de fuentes / orden original del Maestro: ASMAR DIRECCIÓN</t>
        </is>
      </c>
      <c r="D298" s="296" t="inlineStr">
        <is>
          <t>ASMAR Dirección</t>
        </is>
      </c>
      <c r="E298" s="296" t="n"/>
      <c r="F298" s="296" t="inlineStr">
        <is>
          <t>ASMAR Dirección</t>
        </is>
      </c>
      <c r="G298" s="296" t="n"/>
      <c r="H298" s="296" t="n"/>
      <c r="I298" s="296" t="n"/>
      <c r="J298" s="296" t="n"/>
      <c r="K298" s="296" t="inlineStr">
        <is>
          <t>Pendiente</t>
        </is>
      </c>
      <c r="L298" s="296" t="inlineStr">
        <is>
          <t>Jefe Corporativo de Unidad de Tesorería</t>
        </is>
      </c>
      <c r="M298" s="296" t="n"/>
      <c r="N298" s="363">
        <f>IFERROR(VALUE(B298),9999)</f>
        <v/>
      </c>
      <c r="O298" s="363">
        <f>IF(AND(G298&lt;&gt;"",K298&lt;&gt;"NO",OR(PARAMETROS!$B$2="TODAS",F298=PARAMETROS!$B$2),OR(PARAMETROS!$B$3="SI y Pendiente",K298="SI")),"SI","NO")</f>
        <v/>
      </c>
      <c r="P298" s="363">
        <f>IF(O298="SI",COUNTIFS($O:$O,"SI",$N:$N,"&lt;"&amp;N298)+COUNTIFS($O:$O,"SI",$N:$N,N298,$A:$A,"&lt;="&amp;A298),"")</f>
        <v/>
      </c>
      <c r="Q298" s="363">
        <f>IF(O298="SI",IFERROR(INDEX('MAPA ASIENTOS'!$D:$D,MATCH(P298,'MAPA ASIENTOS'!$A:$A,0)),"SIN ASIGNAR"),"")</f>
        <v/>
      </c>
    </row>
    <row r="299" hidden="1" ht="12.75" customFormat="1" customHeight="1" s="291">
      <c r="A299" s="293">
        <f>ROW()-1</f>
        <v/>
      </c>
      <c r="B299" s="293" t="inlineStr">
        <is>
          <t>S/P</t>
        </is>
      </c>
      <c r="C299" s="293" t="inlineStr">
        <is>
          <t>Resto de fuentes / orden original del Maestro: ASMAR DIRECCIÓN</t>
        </is>
      </c>
      <c r="D299" s="293" t="inlineStr">
        <is>
          <t>ASMAR Dirección</t>
        </is>
      </c>
      <c r="E299" s="293" t="n"/>
      <c r="F299" s="293" t="inlineStr">
        <is>
          <t>ASMAR Dirección</t>
        </is>
      </c>
      <c r="G299" s="293" t="n"/>
      <c r="H299" s="293" t="n"/>
      <c r="I299" s="293" t="n"/>
      <c r="J299" s="293" t="n"/>
      <c r="K299" s="293" t="inlineStr">
        <is>
          <t>Pendiente</t>
        </is>
      </c>
      <c r="L299" s="293" t="inlineStr">
        <is>
          <t>Jefe Corporativo Unidad de Gobierno Corporativo</t>
        </is>
      </c>
      <c r="M299" s="293" t="n"/>
      <c r="N299" s="363">
        <f>IFERROR(VALUE(B299),9999)</f>
        <v/>
      </c>
      <c r="O299" s="363">
        <f>IF(AND(G299&lt;&gt;"",K299&lt;&gt;"NO",OR(PARAMETROS!$B$2="TODAS",F299=PARAMETROS!$B$2),OR(PARAMETROS!$B$3="SI y Pendiente",K299="SI")),"SI","NO")</f>
        <v/>
      </c>
      <c r="P299" s="363">
        <f>IF(O299="SI",COUNTIFS($O:$O,"SI",$N:$N,"&lt;"&amp;N299)+COUNTIFS($O:$O,"SI",$N:$N,N299,$A:$A,"&lt;="&amp;A299),"")</f>
        <v/>
      </c>
      <c r="Q299" s="363">
        <f>IF(O299="SI",IFERROR(INDEX('MAPA ASIENTOS'!$D:$D,MATCH(P299,'MAPA ASIENTOS'!$A:$A,0)),"SIN ASIGNAR"),"")</f>
        <v/>
      </c>
    </row>
    <row r="300" hidden="1" ht="12.75" customFormat="1" customHeight="1" s="291">
      <c r="A300" s="296">
        <f>ROW()-1</f>
        <v/>
      </c>
      <c r="B300" s="296" t="inlineStr">
        <is>
          <t>S/P</t>
        </is>
      </c>
      <c r="C300" s="296" t="inlineStr">
        <is>
          <t>Resto de fuentes / orden original del Maestro: ASMAR DIRECCIÓN</t>
        </is>
      </c>
      <c r="D300" s="296" t="inlineStr">
        <is>
          <t>ASMAR Dirección</t>
        </is>
      </c>
      <c r="E300" s="296" t="inlineStr">
        <is>
          <t>Rector</t>
        </is>
      </c>
      <c r="F300" s="296" t="inlineStr">
        <is>
          <t>ASMAR Dirección</t>
        </is>
      </c>
      <c r="G300" s="296" t="inlineStr">
        <is>
          <t>Ibáñez, Nicolás</t>
        </is>
      </c>
      <c r="H300" s="296" t="inlineStr">
        <is>
          <t>Nicolás</t>
        </is>
      </c>
      <c r="I300" s="296" t="inlineStr">
        <is>
          <t>Ibáñez</t>
        </is>
      </c>
      <c r="J300" s="296" t="n"/>
      <c r="K300" s="296" t="inlineStr">
        <is>
          <t>Pendiente</t>
        </is>
      </c>
      <c r="L300" s="296" t="inlineStr">
        <is>
          <t>Pdte Directorio Athenalab</t>
        </is>
      </c>
      <c r="M300" s="296" t="inlineStr">
        <is>
          <t>Madrina</t>
        </is>
      </c>
      <c r="N300" s="363">
        <f>IFERROR(VALUE(B300),9999)</f>
        <v/>
      </c>
      <c r="O300" s="363">
        <f>IF(AND(G300&lt;&gt;"",K300&lt;&gt;"NO",OR(PARAMETROS!$B$2="TODAS",F300=PARAMETROS!$B$2),OR(PARAMETROS!$B$3="SI y Pendiente",K300="SI")),"SI","NO")</f>
        <v/>
      </c>
      <c r="P300" s="363">
        <f>IF(O300="SI",COUNTIFS($O:$O,"SI",$N:$N,"&lt;"&amp;N300)+COUNTIFS($O:$O,"SI",$N:$N,N300,$A:$A,"&lt;="&amp;A300),"")</f>
        <v/>
      </c>
      <c r="Q300" s="363">
        <f>IF(O300="SI",IFERROR(INDEX('MAPA ASIENTOS'!$D:$D,MATCH(P300,'MAPA ASIENTOS'!$A:$A,0)),"SIN ASIGNAR"),"")</f>
        <v/>
      </c>
    </row>
    <row r="301" hidden="1" ht="12.75" customFormat="1" customHeight="1" s="291">
      <c r="A301" s="293">
        <f>ROW()-1</f>
        <v/>
      </c>
      <c r="B301" s="293" t="inlineStr">
        <is>
          <t>S/P</t>
        </is>
      </c>
      <c r="C301" s="293" t="inlineStr">
        <is>
          <t>Resto de fuentes / orden original del Maestro: ASMAR DIRECCIÓN</t>
        </is>
      </c>
      <c r="D301" s="293" t="inlineStr">
        <is>
          <t>ASMAR Dirección</t>
        </is>
      </c>
      <c r="E301" s="293" t="inlineStr">
        <is>
          <t>Rector</t>
        </is>
      </c>
      <c r="F301" s="293" t="inlineStr">
        <is>
          <t>ASMAR Dirección</t>
        </is>
      </c>
      <c r="G301" s="293" t="n"/>
      <c r="H301" s="293" t="n"/>
      <c r="I301" s="293" t="n"/>
      <c r="J301" s="293" t="n"/>
      <c r="K301" s="293" t="inlineStr">
        <is>
          <t>Pendiente</t>
        </is>
      </c>
      <c r="L301" s="293" t="inlineStr">
        <is>
          <t>Subdirector</t>
        </is>
      </c>
      <c r="M301" s="293" t="n"/>
      <c r="N301" s="363">
        <f>IFERROR(VALUE(B301),9999)</f>
        <v/>
      </c>
      <c r="O301" s="363">
        <f>IF(AND(G301&lt;&gt;"",K301&lt;&gt;"NO",OR(PARAMETROS!$B$2="TODAS",F301=PARAMETROS!$B$2),OR(PARAMETROS!$B$3="SI y Pendiente",K301="SI")),"SI","NO")</f>
        <v/>
      </c>
      <c r="P301" s="363">
        <f>IF(O301="SI",COUNTIFS($O:$O,"SI",$N:$N,"&lt;"&amp;N301)+COUNTIFS($O:$O,"SI",$N:$N,N301,$A:$A,"&lt;="&amp;A301),"")</f>
        <v/>
      </c>
      <c r="Q301" s="363">
        <f>IF(O301="SI",IFERROR(INDEX('MAPA ASIENTOS'!$D:$D,MATCH(P301,'MAPA ASIENTOS'!$A:$A,0)),"SIN ASIGNAR"),"")</f>
        <v/>
      </c>
    </row>
    <row r="302" hidden="1" ht="12.75" customFormat="1" customHeight="1" s="291">
      <c r="A302" s="296">
        <f>ROW()-1</f>
        <v/>
      </c>
      <c r="B302" s="296" t="inlineStr">
        <is>
          <t>S/P</t>
        </is>
      </c>
      <c r="C302" s="296" t="inlineStr">
        <is>
          <t>Resto de fuentes / orden original del Maestro: ASMAR DIRECCIÓN</t>
        </is>
      </c>
      <c r="D302" s="296" t="inlineStr">
        <is>
          <t>ASMAR Dirección</t>
        </is>
      </c>
      <c r="E302" s="296" t="n"/>
      <c r="F302" s="296" t="inlineStr">
        <is>
          <t>ASMAR Dirección</t>
        </is>
      </c>
      <c r="G302" s="296" t="inlineStr">
        <is>
          <t>Orrego B., Francisco</t>
        </is>
      </c>
      <c r="H302" s="296" t="inlineStr">
        <is>
          <t>Francisco</t>
        </is>
      </c>
      <c r="I302" s="296" t="inlineStr">
        <is>
          <t>Orrego</t>
        </is>
      </c>
      <c r="J302" s="296" t="inlineStr">
        <is>
          <t>B.</t>
        </is>
      </c>
      <c r="K302" s="296" t="inlineStr">
        <is>
          <t>Pendiente</t>
        </is>
      </c>
      <c r="L302" s="296" t="inlineStr">
        <is>
          <t>Abogado</t>
        </is>
      </c>
      <c r="M302" s="296" t="inlineStr">
        <is>
          <t>Madrina</t>
        </is>
      </c>
      <c r="N302" s="363">
        <f>IFERROR(VALUE(B302),9999)</f>
        <v/>
      </c>
      <c r="O302" s="363">
        <f>IF(AND(G302&lt;&gt;"",K302&lt;&gt;"NO",OR(PARAMETROS!$B$2="TODAS",F302=PARAMETROS!$B$2),OR(PARAMETROS!$B$3="SI y Pendiente",K302="SI")),"SI","NO")</f>
        <v/>
      </c>
      <c r="P302" s="363">
        <f>IF(O302="SI",COUNTIFS($O:$O,"SI",$N:$N,"&lt;"&amp;N302)+COUNTIFS($O:$O,"SI",$N:$N,N302,$A:$A,"&lt;="&amp;A302),"")</f>
        <v/>
      </c>
      <c r="Q302" s="363">
        <f>IF(O302="SI",IFERROR(INDEX('MAPA ASIENTOS'!$D:$D,MATCH(P302,'MAPA ASIENTOS'!$A:$A,0)),"SIN ASIGNAR"),"")</f>
        <v/>
      </c>
    </row>
    <row r="303" hidden="1" ht="12.75" customFormat="1" customHeight="1" s="291">
      <c r="A303" s="293">
        <f>ROW()-1</f>
        <v/>
      </c>
      <c r="B303" s="293" t="inlineStr">
        <is>
          <t>S/P</t>
        </is>
      </c>
      <c r="C303" s="293" t="inlineStr">
        <is>
          <t>Resto de fuentes / orden original del Maestro: ASMAR DIRECCIÓN</t>
        </is>
      </c>
      <c r="D303" s="293" t="inlineStr">
        <is>
          <t>ASMAR Dirección</t>
        </is>
      </c>
      <c r="E303" s="293" t="n"/>
      <c r="F303" s="293" t="inlineStr">
        <is>
          <t>ASMAR Dirección</t>
        </is>
      </c>
      <c r="G303" s="293" t="inlineStr">
        <is>
          <t>Edo Troncoso, Juan</t>
        </is>
      </c>
      <c r="H303" s="293" t="inlineStr">
        <is>
          <t>Juan</t>
        </is>
      </c>
      <c r="I303" s="293" t="inlineStr">
        <is>
          <t>Edo</t>
        </is>
      </c>
      <c r="J303" s="293" t="inlineStr">
        <is>
          <t>Troncoso</t>
        </is>
      </c>
      <c r="K303" s="293" t="inlineStr">
        <is>
          <t>Pendiente</t>
        </is>
      </c>
      <c r="L303" s="293" t="inlineStr">
        <is>
          <t>Abogado</t>
        </is>
      </c>
      <c r="M303" s="293" t="inlineStr">
        <is>
          <t>Madrina</t>
        </is>
      </c>
      <c r="N303" s="363">
        <f>IFERROR(VALUE(B303),9999)</f>
        <v/>
      </c>
      <c r="O303" s="363">
        <f>IF(AND(G303&lt;&gt;"",K303&lt;&gt;"NO",OR(PARAMETROS!$B$2="TODAS",F303=PARAMETROS!$B$2),OR(PARAMETROS!$B$3="SI y Pendiente",K303="SI")),"SI","NO")</f>
        <v/>
      </c>
      <c r="P303" s="363">
        <f>IF(O303="SI",COUNTIFS($O:$O,"SI",$N:$N,"&lt;"&amp;N303)+COUNTIFS($O:$O,"SI",$N:$N,N303,$A:$A,"&lt;="&amp;A303),"")</f>
        <v/>
      </c>
      <c r="Q303" s="363">
        <f>IF(O303="SI",IFERROR(INDEX('MAPA ASIENTOS'!$D:$D,MATCH(P303,'MAPA ASIENTOS'!$A:$A,0)),"SIN ASIGNAR"),"")</f>
        <v/>
      </c>
    </row>
    <row r="304" hidden="1" ht="12.75" customFormat="1" customHeight="1" s="291">
      <c r="A304" s="296">
        <f>ROW()-1</f>
        <v/>
      </c>
      <c r="B304" s="296" t="inlineStr">
        <is>
          <t>S/P</t>
        </is>
      </c>
      <c r="C304" s="296" t="inlineStr">
        <is>
          <t>Resto de fuentes / orden original del Maestro: ASMAR DIRECCIÓN</t>
        </is>
      </c>
      <c r="D304" s="296" t="inlineStr">
        <is>
          <t>ASMAR Dirección</t>
        </is>
      </c>
      <c r="E304" s="296" t="n"/>
      <c r="F304" s="296" t="inlineStr">
        <is>
          <t>ASMAR Dirección</t>
        </is>
      </c>
      <c r="G304" s="296" t="n"/>
      <c r="H304" s="296" t="n"/>
      <c r="I304" s="296" t="n"/>
      <c r="J304" s="296" t="n"/>
      <c r="K304" s="296" t="inlineStr">
        <is>
          <t>Pendiente</t>
        </is>
      </c>
      <c r="L304" s="296" t="inlineStr">
        <is>
          <t>Auditor Corporativo</t>
        </is>
      </c>
      <c r="M304" s="296" t="n"/>
      <c r="N304" s="363">
        <f>IFERROR(VALUE(B304),9999)</f>
        <v/>
      </c>
      <c r="O304" s="363">
        <f>IF(AND(G304&lt;&gt;"",K304&lt;&gt;"NO",OR(PARAMETROS!$B$2="TODAS",F304=PARAMETROS!$B$2),OR(PARAMETROS!$B$3="SI y Pendiente",K304="SI")),"SI","NO")</f>
        <v/>
      </c>
      <c r="P304" s="363">
        <f>IF(O304="SI",COUNTIFS($O:$O,"SI",$N:$N,"&lt;"&amp;N304)+COUNTIFS($O:$O,"SI",$N:$N,N304,$A:$A,"&lt;="&amp;A304),"")</f>
        <v/>
      </c>
      <c r="Q304" s="363">
        <f>IF(O304="SI",IFERROR(INDEX('MAPA ASIENTOS'!$D:$D,MATCH(P304,'MAPA ASIENTOS'!$A:$A,0)),"SIN ASIGNAR"),"")</f>
        <v/>
      </c>
    </row>
    <row r="305" hidden="1" ht="12.75" customFormat="1" customHeight="1" s="291">
      <c r="A305" s="293">
        <f>ROW()-1</f>
        <v/>
      </c>
      <c r="B305" s="293" t="inlineStr">
        <is>
          <t>S/P</t>
        </is>
      </c>
      <c r="C305" s="293" t="inlineStr">
        <is>
          <t>Resto de fuentes / orden original del Maestro: ASMAR DIRECCIÓN</t>
        </is>
      </c>
      <c r="D305" s="293" t="inlineStr">
        <is>
          <t>ASMAR Dirección</t>
        </is>
      </c>
      <c r="E305" s="293" t="n"/>
      <c r="F305" s="293" t="inlineStr">
        <is>
          <t>ASMAR Dirección</t>
        </is>
      </c>
      <c r="G305" s="293" t="inlineStr">
        <is>
          <t>Raby Olavarria, Matías</t>
        </is>
      </c>
      <c r="H305" s="293" t="inlineStr">
        <is>
          <t>Matías</t>
        </is>
      </c>
      <c r="I305" s="293" t="inlineStr">
        <is>
          <t>Raby</t>
        </is>
      </c>
      <c r="J305" s="293" t="inlineStr">
        <is>
          <t>Olavarria</t>
        </is>
      </c>
      <c r="K305" s="293" t="inlineStr">
        <is>
          <t>Pendiente</t>
        </is>
      </c>
      <c r="L305" s="293" t="inlineStr">
        <is>
          <t>Boston Consulting Group</t>
        </is>
      </c>
      <c r="M305" s="293" t="inlineStr">
        <is>
          <t>Madrina</t>
        </is>
      </c>
      <c r="N305" s="363">
        <f>IFERROR(VALUE(B305),9999)</f>
        <v/>
      </c>
      <c r="O305" s="363">
        <f>IF(AND(G305&lt;&gt;"",K305&lt;&gt;"NO",OR(PARAMETROS!$B$2="TODAS",F305=PARAMETROS!$B$2),OR(PARAMETROS!$B$3="SI y Pendiente",K305="SI")),"SI","NO")</f>
        <v/>
      </c>
      <c r="P305" s="363">
        <f>IF(O305="SI",COUNTIFS($O:$O,"SI",$N:$N,"&lt;"&amp;N305)+COUNTIFS($O:$O,"SI",$N:$N,N305,$A:$A,"&lt;="&amp;A305),"")</f>
        <v/>
      </c>
      <c r="Q305" s="363">
        <f>IF(O305="SI",IFERROR(INDEX('MAPA ASIENTOS'!$D:$D,MATCH(P305,'MAPA ASIENTOS'!$A:$A,0)),"SIN ASIGNAR"),"")</f>
        <v/>
      </c>
    </row>
    <row r="306" hidden="1" ht="12.75" customFormat="1" customHeight="1" s="291">
      <c r="A306" s="296">
        <f>ROW()-1</f>
        <v/>
      </c>
      <c r="B306" s="296" t="inlineStr">
        <is>
          <t>S/P</t>
        </is>
      </c>
      <c r="C306" s="296" t="inlineStr">
        <is>
          <t>Resto de fuentes / orden original del Maestro: ASMAR DIRECCIÓN</t>
        </is>
      </c>
      <c r="D306" s="296" t="inlineStr">
        <is>
          <t>ASMAR Dirección</t>
        </is>
      </c>
      <c r="E306" s="296" t="n"/>
      <c r="F306" s="296" t="inlineStr">
        <is>
          <t>ASMAR Dirección</t>
        </is>
      </c>
      <c r="G306" s="296" t="inlineStr">
        <is>
          <t>Cifuentes, Cecilia</t>
        </is>
      </c>
      <c r="H306" s="296" t="inlineStr">
        <is>
          <t>Cecilia</t>
        </is>
      </c>
      <c r="I306" s="296" t="inlineStr">
        <is>
          <t>Cifuentes</t>
        </is>
      </c>
      <c r="J306" s="296" t="n"/>
      <c r="K306" s="296" t="inlineStr">
        <is>
          <t>Pendiente</t>
        </is>
      </c>
      <c r="L306" s="296" t="inlineStr">
        <is>
          <t>Economista Ese U de los Andes</t>
        </is>
      </c>
      <c r="M306" s="296" t="inlineStr">
        <is>
          <t>Madrina</t>
        </is>
      </c>
      <c r="N306" s="363">
        <f>IFERROR(VALUE(B306),9999)</f>
        <v/>
      </c>
      <c r="O306" s="363">
        <f>IF(AND(G306&lt;&gt;"",K306&lt;&gt;"NO",OR(PARAMETROS!$B$2="TODAS",F306=PARAMETROS!$B$2),OR(PARAMETROS!$B$3="SI y Pendiente",K306="SI")),"SI","NO")</f>
        <v/>
      </c>
      <c r="P306" s="363">
        <f>IF(O306="SI",COUNTIFS($O:$O,"SI",$N:$N,"&lt;"&amp;N306)+COUNTIFS($O:$O,"SI",$N:$N,N306,$A:$A,"&lt;="&amp;A306),"")</f>
        <v/>
      </c>
      <c r="Q306" s="363">
        <f>IF(O306="SI",IFERROR(INDEX('MAPA ASIENTOS'!$D:$D,MATCH(P306,'MAPA ASIENTOS'!$A:$A,0)),"SIN ASIGNAR"),"")</f>
        <v/>
      </c>
    </row>
    <row r="307" hidden="1" ht="12.75" customFormat="1" customHeight="1" s="291">
      <c r="A307" s="293">
        <f>ROW()-1</f>
        <v/>
      </c>
      <c r="B307" s="293" t="inlineStr">
        <is>
          <t>S/P</t>
        </is>
      </c>
      <c r="C307" s="293" t="inlineStr">
        <is>
          <t>Resto de fuentes / orden original del Maestro: ASMAR DIRECCIÓN</t>
        </is>
      </c>
      <c r="D307" s="293" t="inlineStr">
        <is>
          <t>ASMAR Dirección</t>
        </is>
      </c>
      <c r="E307" s="293" t="inlineStr">
        <is>
          <t>Cn</t>
        </is>
      </c>
      <c r="F307" s="293" t="inlineStr">
        <is>
          <t>ASMAR Dirección</t>
        </is>
      </c>
      <c r="G307" s="293" t="inlineStr">
        <is>
          <t>Espinoza M., Rodrigo</t>
        </is>
      </c>
      <c r="H307" s="293" t="inlineStr">
        <is>
          <t>Rodrigo</t>
        </is>
      </c>
      <c r="I307" s="293" t="inlineStr">
        <is>
          <t>Espinoza</t>
        </is>
      </c>
      <c r="J307" s="293" t="inlineStr">
        <is>
          <t>Martin</t>
        </is>
      </c>
      <c r="K307" s="293" t="inlineStr">
        <is>
          <t>Pendiente</t>
        </is>
      </c>
      <c r="L307" s="293" t="inlineStr">
        <is>
          <t>Emga</t>
        </is>
      </c>
      <c r="M307" s="293" t="inlineStr">
        <is>
          <t>Madrina</t>
        </is>
      </c>
      <c r="N307" s="363">
        <f>IFERROR(VALUE(B307),9999)</f>
        <v/>
      </c>
      <c r="O307" s="363">
        <f>IF(AND(G307&lt;&gt;"",K307&lt;&gt;"NO",OR(PARAMETROS!$B$2="TODAS",F307=PARAMETROS!$B$2),OR(PARAMETROS!$B$3="SI y Pendiente",K307="SI")),"SI","NO")</f>
        <v/>
      </c>
      <c r="P307" s="363">
        <f>IF(O307="SI",COUNTIFS($O:$O,"SI",$N:$N,"&lt;"&amp;N307)+COUNTIFS($O:$O,"SI",$N:$N,N307,$A:$A,"&lt;="&amp;A307),"")</f>
        <v/>
      </c>
      <c r="Q307" s="363">
        <f>IF(O307="SI",IFERROR(INDEX('MAPA ASIENTOS'!$D:$D,MATCH(P307,'MAPA ASIENTOS'!$A:$A,0)),"SIN ASIGNAR"),"")</f>
        <v/>
      </c>
    </row>
    <row r="308" hidden="1" ht="12.75" customFormat="1" customHeight="1" s="291">
      <c r="A308" s="296">
        <f>ROW()-1</f>
        <v/>
      </c>
      <c r="B308" s="296" t="inlineStr">
        <is>
          <t>S/P</t>
        </is>
      </c>
      <c r="C308" s="296" t="inlineStr">
        <is>
          <t>Resto de fuentes / orden original del Maestro: ASMAR DIRECCIÓN</t>
        </is>
      </c>
      <c r="D308" s="296" t="inlineStr">
        <is>
          <t>ASMAR Dirección</t>
        </is>
      </c>
      <c r="E308" s="296" t="n"/>
      <c r="F308" s="296" t="inlineStr">
        <is>
          <t>ASMAR Dirección</t>
        </is>
      </c>
      <c r="G308" s="296" t="inlineStr">
        <is>
          <t>Escaffi, Eduardo</t>
        </is>
      </c>
      <c r="H308" s="296" t="inlineStr">
        <is>
          <t>Eduardo</t>
        </is>
      </c>
      <c r="I308" s="296" t="inlineStr">
        <is>
          <t>Escaffi</t>
        </is>
      </c>
      <c r="J308" s="296" t="n"/>
      <c r="K308" s="296" t="inlineStr">
        <is>
          <t>Pendiente</t>
        </is>
      </c>
      <c r="L308" s="296" t="inlineStr">
        <is>
          <t>Empresario</t>
        </is>
      </c>
      <c r="M308" s="296" t="inlineStr">
        <is>
          <t>Madrina</t>
        </is>
      </c>
      <c r="N308" s="363">
        <f>IFERROR(VALUE(B308),9999)</f>
        <v/>
      </c>
      <c r="O308" s="363">
        <f>IF(AND(G308&lt;&gt;"",K308&lt;&gt;"NO",OR(PARAMETROS!$B$2="TODAS",F308=PARAMETROS!$B$2),OR(PARAMETROS!$B$3="SI y Pendiente",K308="SI")),"SI","NO")</f>
        <v/>
      </c>
      <c r="P308" s="363">
        <f>IF(O308="SI",COUNTIFS($O:$O,"SI",$N:$N,"&lt;"&amp;N308)+COUNTIFS($O:$O,"SI",$N:$N,N308,$A:$A,"&lt;="&amp;A308),"")</f>
        <v/>
      </c>
      <c r="Q308" s="363">
        <f>IF(O308="SI",IFERROR(INDEX('MAPA ASIENTOS'!$D:$D,MATCH(P308,'MAPA ASIENTOS'!$A:$A,0)),"SIN ASIGNAR"),"")</f>
        <v/>
      </c>
    </row>
    <row r="309" hidden="1" ht="12.75" customFormat="1" customHeight="1" s="291">
      <c r="A309" s="293">
        <f>ROW()-1</f>
        <v/>
      </c>
      <c r="B309" s="293" t="inlineStr">
        <is>
          <t>S/P</t>
        </is>
      </c>
      <c r="C309" s="293" t="inlineStr">
        <is>
          <t>Resto de fuentes / orden original del Maestro: ASMAR DIRECCIÓN</t>
        </is>
      </c>
      <c r="D309" s="293" t="inlineStr">
        <is>
          <t>ASMAR Dirección</t>
        </is>
      </c>
      <c r="E309" s="293" t="n"/>
      <c r="F309" s="293" t="inlineStr">
        <is>
          <t>ASMAR Dirección</t>
        </is>
      </c>
      <c r="G309" s="293" t="inlineStr">
        <is>
          <t>Araya Escobar, Ca Cristian</t>
        </is>
      </c>
      <c r="H309" s="293" t="inlineStr">
        <is>
          <t>Ca Cristian</t>
        </is>
      </c>
      <c r="I309" s="293" t="inlineStr">
        <is>
          <t>Araya</t>
        </is>
      </c>
      <c r="J309" s="293" t="inlineStr">
        <is>
          <t>Escobar</t>
        </is>
      </c>
      <c r="K309" s="293" t="inlineStr">
        <is>
          <t>Pendiente</t>
        </is>
      </c>
      <c r="L309" s="293" t="inlineStr">
        <is>
          <t>Ex Audigen</t>
        </is>
      </c>
      <c r="M309" s="293" t="inlineStr">
        <is>
          <t>Madrina</t>
        </is>
      </c>
      <c r="N309" s="363">
        <f>IFERROR(VALUE(B309),9999)</f>
        <v/>
      </c>
      <c r="O309" s="363">
        <f>IF(AND(G309&lt;&gt;"",K309&lt;&gt;"NO",OR(PARAMETROS!$B$2="TODAS",F309=PARAMETROS!$B$2),OR(PARAMETROS!$B$3="SI y Pendiente",K309="SI")),"SI","NO")</f>
        <v/>
      </c>
      <c r="P309" s="363">
        <f>IF(O309="SI",COUNTIFS($O:$O,"SI",$N:$N,"&lt;"&amp;N309)+COUNTIFS($O:$O,"SI",$N:$N,N309,$A:$A,"&lt;="&amp;A309),"")</f>
        <v/>
      </c>
      <c r="Q309" s="363">
        <f>IF(O309="SI",IFERROR(INDEX('MAPA ASIENTOS'!$D:$D,MATCH(P309,'MAPA ASIENTOS'!$A:$A,0)),"SIN ASIGNAR"),"")</f>
        <v/>
      </c>
    </row>
    <row r="310" hidden="1" ht="12.75" customFormat="1" customHeight="1" s="291">
      <c r="A310" s="296">
        <f>ROW()-1</f>
        <v/>
      </c>
      <c r="B310" s="296" t="inlineStr">
        <is>
          <t>S/P</t>
        </is>
      </c>
      <c r="C310" s="296" t="inlineStr">
        <is>
          <t>Resto de fuentes / orden original del Maestro: ASMAR DIRECCIÓN</t>
        </is>
      </c>
      <c r="D310" s="296" t="inlineStr">
        <is>
          <t>ASMAR Dirección</t>
        </is>
      </c>
      <c r="E310" s="296" t="n"/>
      <c r="F310" s="296" t="inlineStr">
        <is>
          <t>ASMAR Dirección</t>
        </is>
      </c>
      <c r="G310" s="296" t="inlineStr">
        <is>
          <t>Montero, Andrés</t>
        </is>
      </c>
      <c r="H310" s="296" t="inlineStr">
        <is>
          <t>Andrés</t>
        </is>
      </c>
      <c r="I310" s="296" t="inlineStr">
        <is>
          <t>Montero</t>
        </is>
      </c>
      <c r="J310" s="296" t="n"/>
      <c r="K310" s="296" t="inlineStr">
        <is>
          <t>Pendiente</t>
        </is>
      </c>
      <c r="L310" s="296" t="inlineStr">
        <is>
          <t>Ex Consejero Cpc</t>
        </is>
      </c>
      <c r="M310" s="296" t="inlineStr">
        <is>
          <t>Madrina</t>
        </is>
      </c>
      <c r="N310" s="363">
        <f>IFERROR(VALUE(B310),9999)</f>
        <v/>
      </c>
      <c r="O310" s="363">
        <f>IF(AND(G310&lt;&gt;"",K310&lt;&gt;"NO",OR(PARAMETROS!$B$2="TODAS",F310=PARAMETROS!$B$2),OR(PARAMETROS!$B$3="SI y Pendiente",K310="SI")),"SI","NO")</f>
        <v/>
      </c>
      <c r="P310" s="363">
        <f>IF(O310="SI",COUNTIFS($O:$O,"SI",$N:$N,"&lt;"&amp;N310)+COUNTIFS($O:$O,"SI",$N:$N,N310,$A:$A,"&lt;="&amp;A310),"")</f>
        <v/>
      </c>
      <c r="Q310" s="363">
        <f>IF(O310="SI",IFERROR(INDEX('MAPA ASIENTOS'!$D:$D,MATCH(P310,'MAPA ASIENTOS'!$A:$A,0)),"SIN ASIGNAR"),"")</f>
        <v/>
      </c>
    </row>
    <row r="311" hidden="1" ht="12.75" customFormat="1" customHeight="1" s="291">
      <c r="A311" s="293">
        <f>ROW()-1</f>
        <v/>
      </c>
      <c r="B311" s="293" t="inlineStr">
        <is>
          <t>S/P</t>
        </is>
      </c>
      <c r="C311" s="293" t="inlineStr">
        <is>
          <t>Resto de fuentes / orden original del Maestro: ASMAR DIRECCIÓN</t>
        </is>
      </c>
      <c r="D311" s="293" t="inlineStr">
        <is>
          <t>ASMAR Dirección</t>
        </is>
      </c>
      <c r="E311" s="293" t="n"/>
      <c r="F311" s="293" t="inlineStr">
        <is>
          <t>ASMAR Dirección</t>
        </is>
      </c>
      <c r="G311" s="293" t="inlineStr">
        <is>
          <t>Massocla Vargas, Manuel</t>
        </is>
      </c>
      <c r="H311" s="293" t="inlineStr">
        <is>
          <t>Manuel</t>
        </is>
      </c>
      <c r="I311" s="293" t="inlineStr">
        <is>
          <t>Massocla</t>
        </is>
      </c>
      <c r="J311" s="293" t="inlineStr">
        <is>
          <t>Vargas</t>
        </is>
      </c>
      <c r="K311" s="293" t="inlineStr">
        <is>
          <t>Pendiente</t>
        </is>
      </c>
      <c r="L311" s="293" t="inlineStr">
        <is>
          <t>Ex Ing Astillero Const. ASMAR</t>
        </is>
      </c>
      <c r="M311" s="293" t="inlineStr">
        <is>
          <t>Madrina</t>
        </is>
      </c>
      <c r="N311" s="363">
        <f>IFERROR(VALUE(B311),9999)</f>
        <v/>
      </c>
      <c r="O311" s="363">
        <f>IF(AND(G311&lt;&gt;"",K311&lt;&gt;"NO",OR(PARAMETROS!$B$2="TODAS",F311=PARAMETROS!$B$2),OR(PARAMETROS!$B$3="SI y Pendiente",K311="SI")),"SI","NO")</f>
        <v/>
      </c>
      <c r="P311" s="363">
        <f>IF(O311="SI",COUNTIFS($O:$O,"SI",$N:$N,"&lt;"&amp;N311)+COUNTIFS($O:$O,"SI",$N:$N,N311,$A:$A,"&lt;="&amp;A311),"")</f>
        <v/>
      </c>
      <c r="Q311" s="363">
        <f>IF(O311="SI",IFERROR(INDEX('MAPA ASIENTOS'!$D:$D,MATCH(P311,'MAPA ASIENTOS'!$A:$A,0)),"SIN ASIGNAR"),"")</f>
        <v/>
      </c>
    </row>
    <row r="312" hidden="1" ht="12.75" customFormat="1" customHeight="1" s="291">
      <c r="A312" s="296">
        <f>ROW()-1</f>
        <v/>
      </c>
      <c r="B312" s="296" t="inlineStr">
        <is>
          <t>S/P</t>
        </is>
      </c>
      <c r="C312" s="296" t="inlineStr">
        <is>
          <t>Resto de fuentes / orden original del Maestro: ASMAR DIRECCIÓN</t>
        </is>
      </c>
      <c r="D312" s="296" t="inlineStr">
        <is>
          <t>ASMAR Dirección</t>
        </is>
      </c>
      <c r="E312" s="296" t="n"/>
      <c r="F312" s="296" t="inlineStr">
        <is>
          <t>ASMAR Dirección</t>
        </is>
      </c>
      <c r="G312" s="296" t="inlineStr">
        <is>
          <t>Muñoz, Claudio</t>
        </is>
      </c>
      <c r="H312" s="296" t="inlineStr">
        <is>
          <t>Claudio</t>
        </is>
      </c>
      <c r="I312" s="296" t="inlineStr">
        <is>
          <t>Muñoz</t>
        </is>
      </c>
      <c r="J312" s="296" t="n"/>
      <c r="K312" s="296" t="inlineStr">
        <is>
          <t>Pendiente</t>
        </is>
      </c>
      <c r="L312" s="296" t="inlineStr">
        <is>
          <t>Ex Pdte Icare</t>
        </is>
      </c>
      <c r="M312" s="296" t="inlineStr">
        <is>
          <t>Madrina</t>
        </is>
      </c>
      <c r="N312" s="363">
        <f>IFERROR(VALUE(B312),9999)</f>
        <v/>
      </c>
      <c r="O312" s="363">
        <f>IF(AND(G312&lt;&gt;"",K312&lt;&gt;"NO",OR(PARAMETROS!$B$2="TODAS",F312=PARAMETROS!$B$2),OR(PARAMETROS!$B$3="SI y Pendiente",K312="SI")),"SI","NO")</f>
        <v/>
      </c>
      <c r="P312" s="363">
        <f>IF(O312="SI",COUNTIFS($O:$O,"SI",$N:$N,"&lt;"&amp;N312)+COUNTIFS($O:$O,"SI",$N:$N,N312,$A:$A,"&lt;="&amp;A312),"")</f>
        <v/>
      </c>
      <c r="Q312" s="363">
        <f>IF(O312="SI",IFERROR(INDEX('MAPA ASIENTOS'!$D:$D,MATCH(P312,'MAPA ASIENTOS'!$A:$A,0)),"SIN ASIGNAR"),"")</f>
        <v/>
      </c>
    </row>
    <row r="313" hidden="1" ht="12.75" customFormat="1" customHeight="1" s="291">
      <c r="A313" s="293">
        <f>ROW()-1</f>
        <v/>
      </c>
      <c r="B313" s="293" t="inlineStr">
        <is>
          <t>S/P</t>
        </is>
      </c>
      <c r="C313" s="293" t="inlineStr">
        <is>
          <t>Resto de fuentes / orden original del Maestro: ASMAR DIRECCIÓN</t>
        </is>
      </c>
      <c r="D313" s="293" t="inlineStr">
        <is>
          <t>ASMAR Dirección</t>
        </is>
      </c>
      <c r="E313" s="293" t="n"/>
      <c r="F313" s="293" t="inlineStr">
        <is>
          <t>ASMAR Dirección</t>
        </is>
      </c>
      <c r="G313" s="293" t="inlineStr">
        <is>
          <t>Gazmuri Sch., Lorenzo</t>
        </is>
      </c>
      <c r="H313" s="293" t="inlineStr">
        <is>
          <t>Lorenzo</t>
        </is>
      </c>
      <c r="I313" s="293" t="inlineStr">
        <is>
          <t>Gazmuri</t>
        </is>
      </c>
      <c r="J313" s="293" t="inlineStr">
        <is>
          <t>Sch.</t>
        </is>
      </c>
      <c r="K313" s="293" t="inlineStr">
        <is>
          <t>Pendiente</t>
        </is>
      </c>
      <c r="L313" s="293" t="inlineStr">
        <is>
          <t>Ex Pdte Icare</t>
        </is>
      </c>
      <c r="M313" s="293" t="inlineStr">
        <is>
          <t>Madrina</t>
        </is>
      </c>
      <c r="N313" s="363">
        <f>IFERROR(VALUE(B313),9999)</f>
        <v/>
      </c>
      <c r="O313" s="363">
        <f>IF(AND(G313&lt;&gt;"",K313&lt;&gt;"NO",OR(PARAMETROS!$B$2="TODAS",F313=PARAMETROS!$B$2),OR(PARAMETROS!$B$3="SI y Pendiente",K313="SI")),"SI","NO")</f>
        <v/>
      </c>
      <c r="P313" s="363">
        <f>IF(O313="SI",COUNTIFS($O:$O,"SI",$N:$N,"&lt;"&amp;N313)+COUNTIFS($O:$O,"SI",$N:$N,N313,$A:$A,"&lt;="&amp;A313),"")</f>
        <v/>
      </c>
      <c r="Q313" s="363">
        <f>IF(O313="SI",IFERROR(INDEX('MAPA ASIENTOS'!$D:$D,MATCH(P313,'MAPA ASIENTOS'!$A:$A,0)),"SIN ASIGNAR"),"")</f>
        <v/>
      </c>
    </row>
    <row r="314" hidden="1" ht="12.75" customFormat="1" customHeight="1" s="291">
      <c r="A314" s="296">
        <f>ROW()-1</f>
        <v/>
      </c>
      <c r="B314" s="296" t="inlineStr">
        <is>
          <t>S/P</t>
        </is>
      </c>
      <c r="C314" s="296" t="inlineStr">
        <is>
          <t>Resto de fuentes / orden original del Maestro: ASMAR DIRECCIÓN</t>
        </is>
      </c>
      <c r="D314" s="296" t="inlineStr">
        <is>
          <t>ASMAR Dirección</t>
        </is>
      </c>
      <c r="E314" s="296" t="inlineStr">
        <is>
          <t>So Im (r)</t>
        </is>
      </c>
      <c r="F314" s="296" t="inlineStr">
        <is>
          <t>ASMAR Dirección</t>
        </is>
      </c>
      <c r="G314" s="296" t="inlineStr">
        <is>
          <t>Neira, Héctor</t>
        </is>
      </c>
      <c r="H314" s="296" t="inlineStr">
        <is>
          <t>Héctor</t>
        </is>
      </c>
      <c r="I314" s="296" t="inlineStr">
        <is>
          <t>Neira</t>
        </is>
      </c>
      <c r="J314" s="296" t="n"/>
      <c r="K314" s="296" t="inlineStr">
        <is>
          <t>Pendiente</t>
        </is>
      </c>
      <c r="L314" s="296" t="inlineStr">
        <is>
          <t>Ex Ppi Jl M</t>
        </is>
      </c>
      <c r="M314" s="296" t="inlineStr">
        <is>
          <t>Madrina</t>
        </is>
      </c>
      <c r="N314" s="363">
        <f>IFERROR(VALUE(B314),9999)</f>
        <v/>
      </c>
      <c r="O314" s="363">
        <f>IF(AND(G314&lt;&gt;"",K314&lt;&gt;"NO",OR(PARAMETROS!$B$2="TODAS",F314=PARAMETROS!$B$2),OR(PARAMETROS!$B$3="SI y Pendiente",K314="SI")),"SI","NO")</f>
        <v/>
      </c>
      <c r="P314" s="363">
        <f>IF(O314="SI",COUNTIFS($O:$O,"SI",$N:$N,"&lt;"&amp;N314)+COUNTIFS($O:$O,"SI",$N:$N,N314,$A:$A,"&lt;="&amp;A314),"")</f>
        <v/>
      </c>
      <c r="Q314" s="363">
        <f>IF(O314="SI",IFERROR(INDEX('MAPA ASIENTOS'!$D:$D,MATCH(P314,'MAPA ASIENTOS'!$A:$A,0)),"SIN ASIGNAR"),"")</f>
        <v/>
      </c>
    </row>
    <row r="315" hidden="1" ht="12.75" customFormat="1" customHeight="1" s="291">
      <c r="A315" s="293">
        <f>ROW()-1</f>
        <v/>
      </c>
      <c r="B315" s="293" t="inlineStr">
        <is>
          <t>S/P</t>
        </is>
      </c>
      <c r="C315" s="293" t="inlineStr">
        <is>
          <t>Resto de fuentes / orden original del Maestro: ASMAR DIRECCIÓN</t>
        </is>
      </c>
      <c r="D315" s="293" t="inlineStr">
        <is>
          <t>ASMAR Dirección</t>
        </is>
      </c>
      <c r="E315" s="293" t="inlineStr">
        <is>
          <t>Crl</t>
        </is>
      </c>
      <c r="F315" s="293" t="inlineStr">
        <is>
          <t>ASMAR Dirección</t>
        </is>
      </c>
      <c r="G315" s="293" t="inlineStr">
        <is>
          <t>Masalleras, Marcelo</t>
        </is>
      </c>
      <c r="H315" s="293" t="inlineStr">
        <is>
          <t>Marcelo</t>
        </is>
      </c>
      <c r="I315" s="293" t="inlineStr">
        <is>
          <t>Masalleras</t>
        </is>
      </c>
      <c r="J315" s="293" t="n"/>
      <c r="K315" s="293" t="inlineStr">
        <is>
          <t>Pendiente</t>
        </is>
      </c>
      <c r="L315" s="293" t="inlineStr">
        <is>
          <t>Investigador Athenalab</t>
        </is>
      </c>
      <c r="M315" s="293" t="inlineStr">
        <is>
          <t>Madrina</t>
        </is>
      </c>
      <c r="N315" s="363">
        <f>IFERROR(VALUE(B315),9999)</f>
        <v/>
      </c>
      <c r="O315" s="363">
        <f>IF(AND(G315&lt;&gt;"",K315&lt;&gt;"NO",OR(PARAMETROS!$B$2="TODAS",F315=PARAMETROS!$B$2),OR(PARAMETROS!$B$3="SI y Pendiente",K315="SI")),"SI","NO")</f>
        <v/>
      </c>
      <c r="P315" s="363">
        <f>IF(O315="SI",COUNTIFS($O:$O,"SI",$N:$N,"&lt;"&amp;N315)+COUNTIFS($O:$O,"SI",$N:$N,N315,$A:$A,"&lt;="&amp;A315),"")</f>
        <v/>
      </c>
      <c r="Q315" s="363">
        <f>IF(O315="SI",IFERROR(INDEX('MAPA ASIENTOS'!$D:$D,MATCH(P315,'MAPA ASIENTOS'!$A:$A,0)),"SIN ASIGNAR"),"")</f>
        <v/>
      </c>
    </row>
    <row r="316" hidden="1" ht="12.75" customFormat="1" customHeight="1" s="291">
      <c r="A316" s="296">
        <f>ROW()-1</f>
        <v/>
      </c>
      <c r="B316" s="296" t="inlineStr">
        <is>
          <t>S/P</t>
        </is>
      </c>
      <c r="C316" s="296" t="inlineStr">
        <is>
          <t>Resto de fuentes / orden original del Maestro: ASMAR DIRECCIÓN</t>
        </is>
      </c>
      <c r="D316" s="296" t="inlineStr">
        <is>
          <t>ASMAR Dirección</t>
        </is>
      </c>
      <c r="E316" s="296" t="n"/>
      <c r="F316" s="296" t="inlineStr">
        <is>
          <t>ASMAR Dirección</t>
        </is>
      </c>
      <c r="G316" s="296" t="inlineStr">
        <is>
          <t>Hohmann, Claudio</t>
        </is>
      </c>
      <c r="H316" s="296" t="inlineStr">
        <is>
          <t>Claudio</t>
        </is>
      </c>
      <c r="I316" s="296" t="inlineStr">
        <is>
          <t>Hohmann</t>
        </is>
      </c>
      <c r="J316" s="296" t="n"/>
      <c r="K316" s="296" t="inlineStr">
        <is>
          <t>Pendiente</t>
        </is>
      </c>
      <c r="L316" s="296" t="inlineStr">
        <is>
          <t>Pdte Consejo Asesor Clapes Uc</t>
        </is>
      </c>
      <c r="M316" s="296" t="inlineStr">
        <is>
          <t>Madrina</t>
        </is>
      </c>
      <c r="N316" s="363">
        <f>IFERROR(VALUE(B316),9999)</f>
        <v/>
      </c>
      <c r="O316" s="363">
        <f>IF(AND(G316&lt;&gt;"",K316&lt;&gt;"NO",OR(PARAMETROS!$B$2="TODAS",F316=PARAMETROS!$B$2),OR(PARAMETROS!$B$3="SI y Pendiente",K316="SI")),"SI","NO")</f>
        <v/>
      </c>
      <c r="P316" s="363">
        <f>IF(O316="SI",COUNTIFS($O:$O,"SI",$N:$N,"&lt;"&amp;N316)+COUNTIFS($O:$O,"SI",$N:$N,N316,$A:$A,"&lt;="&amp;A316),"")</f>
        <v/>
      </c>
      <c r="Q316" s="363">
        <f>IF(O316="SI",IFERROR(INDEX('MAPA ASIENTOS'!$D:$D,MATCH(P316,'MAPA ASIENTOS'!$A:$A,0)),"SIN ASIGNAR"),"")</f>
        <v/>
      </c>
    </row>
    <row r="317" hidden="1" ht="12.75" customFormat="1" customHeight="1" s="291">
      <c r="A317" s="293">
        <f>ROW()-1</f>
        <v/>
      </c>
      <c r="B317" s="293" t="inlineStr">
        <is>
          <t>S/P</t>
        </is>
      </c>
      <c r="C317" s="293" t="inlineStr">
        <is>
          <t>Resto de fuentes / orden original del Maestro: ASMAR DIRECCIÓN</t>
        </is>
      </c>
      <c r="D317" s="293" t="inlineStr">
        <is>
          <t>ASMAR Dirección</t>
        </is>
      </c>
      <c r="E317" s="293" t="n"/>
      <c r="F317" s="293" t="inlineStr">
        <is>
          <t>ASMAR Dirección</t>
        </is>
      </c>
      <c r="G317" s="293" t="n"/>
      <c r="H317" s="293" t="n"/>
      <c r="I317" s="293" t="n"/>
      <c r="J317" s="293" t="n"/>
      <c r="K317" s="293" t="inlineStr">
        <is>
          <t>Pendiente</t>
        </is>
      </c>
      <c r="L317" s="293" t="inlineStr">
        <is>
          <t>Secretario Consejo Superior</t>
        </is>
      </c>
      <c r="M317" s="293" t="n"/>
      <c r="N317" s="363">
        <f>IFERROR(VALUE(B317),9999)</f>
        <v/>
      </c>
      <c r="O317" s="363">
        <f>IF(AND(G317&lt;&gt;"",K317&lt;&gt;"NO",OR(PARAMETROS!$B$2="TODAS",F317=PARAMETROS!$B$2),OR(PARAMETROS!$B$3="SI y Pendiente",K317="SI")),"SI","NO")</f>
        <v/>
      </c>
      <c r="P317" s="363">
        <f>IF(O317="SI",COUNTIFS($O:$O,"SI",$N:$N,"&lt;"&amp;N317)+COUNTIFS($O:$O,"SI",$N:$N,N317,$A:$A,"&lt;="&amp;A317),"")</f>
        <v/>
      </c>
      <c r="Q317" s="363">
        <f>IF(O317="SI",IFERROR(INDEX('MAPA ASIENTOS'!$D:$D,MATCH(P317,'MAPA ASIENTOS'!$A:$A,0)),"SIN ASIGNAR"),"")</f>
        <v/>
      </c>
    </row>
    <row r="318" hidden="1" ht="12.75" customFormat="1" customHeight="1" s="291">
      <c r="A318" s="296">
        <f>ROW()-1</f>
        <v/>
      </c>
      <c r="B318" s="296" t="inlineStr">
        <is>
          <t>S/P</t>
        </is>
      </c>
      <c r="C318" s="296" t="inlineStr">
        <is>
          <t>Resto de fuentes / orden original del Maestro: ASMAR DIRECCIÓN</t>
        </is>
      </c>
      <c r="D318" s="296" t="inlineStr">
        <is>
          <t>ASMAR Dirección</t>
        </is>
      </c>
      <c r="E318" s="296" t="n"/>
      <c r="F318" s="296" t="inlineStr">
        <is>
          <t>ASMAR Dirección</t>
        </is>
      </c>
      <c r="G318" s="296" t="inlineStr">
        <is>
          <t>Correa, Pablo</t>
        </is>
      </c>
      <c r="H318" s="296" t="inlineStr">
        <is>
          <t>Pablo</t>
        </is>
      </c>
      <c r="I318" s="296" t="inlineStr">
        <is>
          <t>Correa</t>
        </is>
      </c>
      <c r="J318" s="296" t="n"/>
      <c r="K318" s="296" t="inlineStr">
        <is>
          <t>Pendiente</t>
        </is>
      </c>
      <c r="L318" s="296" t="inlineStr">
        <is>
          <t>Tte2 Rny</t>
        </is>
      </c>
      <c r="M318" s="296" t="inlineStr">
        <is>
          <t>Madrina</t>
        </is>
      </c>
      <c r="N318" s="363">
        <f>IFERROR(VALUE(B318),9999)</f>
        <v/>
      </c>
      <c r="O318" s="363">
        <f>IF(AND(G318&lt;&gt;"",K318&lt;&gt;"NO",OR(PARAMETROS!$B$2="TODAS",F318=PARAMETROS!$B$2),OR(PARAMETROS!$B$3="SI y Pendiente",K318="SI")),"SI","NO")</f>
        <v/>
      </c>
      <c r="P318" s="363">
        <f>IF(O318="SI",COUNTIFS($O:$O,"SI",$N:$N,"&lt;"&amp;N318)+COUNTIFS($O:$O,"SI",$N:$N,N318,$A:$A,"&lt;="&amp;A318),"")</f>
        <v/>
      </c>
      <c r="Q318" s="363">
        <f>IF(O318="SI",IFERROR(INDEX('MAPA ASIENTOS'!$D:$D,MATCH(P318,'MAPA ASIENTOS'!$A:$A,0)),"SIN ASIGNAR"),"")</f>
        <v/>
      </c>
    </row>
    <row r="319" hidden="1" ht="12.75" customFormat="1" customHeight="1" s="291">
      <c r="A319" s="297">
        <f>ROW()-1</f>
        <v/>
      </c>
      <c r="B319" s="297" t="inlineStr">
        <is>
          <t>S/P</t>
        </is>
      </c>
      <c r="C319" s="297" t="inlineStr">
        <is>
          <t>Resto de fuentes / orden original del Maestro: PROVEEDORES</t>
        </is>
      </c>
      <c r="D319" s="297" t="inlineStr">
        <is>
          <t>Proveedores</t>
        </is>
      </c>
      <c r="E319" s="297" t="n"/>
      <c r="F319" s="297" t="inlineStr">
        <is>
          <t>VIP</t>
        </is>
      </c>
      <c r="G319" s="297" t="inlineStr">
        <is>
          <t>Sánchez de Pablo Pablo, Daniel</t>
        </is>
      </c>
      <c r="H319" s="297" t="inlineStr">
        <is>
          <t>Daniel</t>
        </is>
      </c>
      <c r="I319" s="297" t="inlineStr">
        <is>
          <t>Sánchez de Pablo</t>
        </is>
      </c>
      <c r="J319" s="297" t="inlineStr">
        <is>
          <t>Pablo</t>
        </is>
      </c>
      <c r="K319" s="297" t="inlineStr">
        <is>
          <t>Pendiente</t>
        </is>
      </c>
      <c r="L319" s="297" t="inlineStr">
        <is>
          <t>Executive Vicepresident</t>
        </is>
      </c>
      <c r="M319" s="297" t="n"/>
      <c r="N319" s="363">
        <f>IFERROR(VALUE(B319),9999)</f>
        <v/>
      </c>
      <c r="O319" s="363">
        <f>IF(AND(G319&lt;&gt;"",K319&lt;&gt;"NO",OR(PARAMETROS!$B$2="TODAS",F319=PARAMETROS!$B$2),OR(PARAMETROS!$B$3="SI y Pendiente",K319="SI")),"SI","NO")</f>
        <v/>
      </c>
      <c r="P319" s="363">
        <f>IF(O319="SI",COUNTIFS($O:$O,"SI",$N:$N,"&lt;"&amp;N319)+COUNTIFS($O:$O,"SI",$N:$N,N319,$A:$A,"&lt;="&amp;A319),"")</f>
        <v/>
      </c>
      <c r="Q319" s="363">
        <f>IF(O319="SI",IFERROR(INDEX('MAPA ASIENTOS'!$D:$D,MATCH(P319,'MAPA ASIENTOS'!$A:$A,0)),"SIN ASIGNAR"),"")</f>
        <v/>
      </c>
    </row>
    <row r="320" hidden="1" ht="12.75" customFormat="1" customHeight="1" s="291">
      <c r="A320" s="293">
        <f>ROW()-1</f>
        <v/>
      </c>
      <c r="B320" s="293" t="inlineStr">
        <is>
          <t>S/P</t>
        </is>
      </c>
      <c r="C320" s="293" t="inlineStr">
        <is>
          <t>Resto de fuentes / orden original del Maestro: PROVEEDORES</t>
        </is>
      </c>
      <c r="D320" s="293" t="inlineStr">
        <is>
          <t>Proveedores</t>
        </is>
      </c>
      <c r="E320" s="293" t="n"/>
      <c r="F320" s="293" t="inlineStr">
        <is>
          <t>VIP</t>
        </is>
      </c>
      <c r="G320" s="293" t="inlineStr">
        <is>
          <t>Carson, Wade</t>
        </is>
      </c>
      <c r="H320" s="293" t="inlineStr">
        <is>
          <t>Wade</t>
        </is>
      </c>
      <c r="I320" s="293" t="inlineStr">
        <is>
          <t>Carson</t>
        </is>
      </c>
      <c r="J320" s="293" t="n"/>
      <c r="K320" s="293" t="inlineStr">
        <is>
          <t>Pendiente</t>
        </is>
      </c>
      <c r="L320" s="293" t="inlineStr">
        <is>
          <t>President, Vard Marine</t>
        </is>
      </c>
      <c r="M320" s="293" t="n"/>
      <c r="N320" s="363">
        <f>IFERROR(VALUE(B320),9999)</f>
        <v/>
      </c>
      <c r="O320" s="363">
        <f>IF(AND(G320&lt;&gt;"",K320&lt;&gt;"NO",OR(PARAMETROS!$B$2="TODAS",F320=PARAMETROS!$B$2),OR(PARAMETROS!$B$3="SI y Pendiente",K320="SI")),"SI","NO")</f>
        <v/>
      </c>
      <c r="P320" s="363">
        <f>IF(O320="SI",COUNTIFS($O:$O,"SI",$N:$N,"&lt;"&amp;N320)+COUNTIFS($O:$O,"SI",$N:$N,N320,$A:$A,"&lt;="&amp;A320),"")</f>
        <v/>
      </c>
      <c r="Q320" s="363">
        <f>IF(O320="SI",IFERROR(INDEX('MAPA ASIENTOS'!$D:$D,MATCH(P320,'MAPA ASIENTOS'!$A:$A,0)),"SIN ASIGNAR"),"")</f>
        <v/>
      </c>
    </row>
    <row r="321" hidden="1" ht="12.75" customFormat="1" customHeight="1" s="291">
      <c r="A321" s="297">
        <f>ROW()-1</f>
        <v/>
      </c>
      <c r="B321" s="297" t="inlineStr">
        <is>
          <t>S/P</t>
        </is>
      </c>
      <c r="C321" s="297" t="inlineStr">
        <is>
          <t>Resto de fuentes / orden original del Maestro: PROVEEDORES</t>
        </is>
      </c>
      <c r="D321" s="297" t="inlineStr">
        <is>
          <t>Proveedores</t>
        </is>
      </c>
      <c r="E321" s="297" t="n"/>
      <c r="F321" s="297" t="inlineStr">
        <is>
          <t>VIP</t>
        </is>
      </c>
      <c r="G321" s="297" t="inlineStr">
        <is>
          <t>Gamundi, Javier</t>
        </is>
      </c>
      <c r="H321" s="297" t="inlineStr">
        <is>
          <t>Javier</t>
        </is>
      </c>
      <c r="I321" s="297" t="inlineStr">
        <is>
          <t>Gamundi</t>
        </is>
      </c>
      <c r="J321" s="297" t="n"/>
      <c r="K321" s="297" t="inlineStr">
        <is>
          <t>Pendiente</t>
        </is>
      </c>
      <c r="L321" s="297" t="inlineStr">
        <is>
          <t>Presidente</t>
        </is>
      </c>
      <c r="M321" s="297" t="n"/>
      <c r="N321" s="363">
        <f>IFERROR(VALUE(B321),9999)</f>
        <v/>
      </c>
      <c r="O321" s="363">
        <f>IF(AND(G321&lt;&gt;"",K321&lt;&gt;"NO",OR(PARAMETROS!$B$2="TODAS",F321=PARAMETROS!$B$2),OR(PARAMETROS!$B$3="SI y Pendiente",K321="SI")),"SI","NO")</f>
        <v/>
      </c>
      <c r="P321" s="363">
        <f>IF(O321="SI",COUNTIFS($O:$O,"SI",$N:$N,"&lt;"&amp;N321)+COUNTIFS($O:$O,"SI",$N:$N,N321,$A:$A,"&lt;="&amp;A321),"")</f>
        <v/>
      </c>
      <c r="Q321" s="363">
        <f>IF(O321="SI",IFERROR(INDEX('MAPA ASIENTOS'!$D:$D,MATCH(P321,'MAPA ASIENTOS'!$A:$A,0)),"SIN ASIGNAR"),"")</f>
        <v/>
      </c>
    </row>
    <row r="322" hidden="1" ht="12.75" customFormat="1" customHeight="1" s="291">
      <c r="A322" s="293">
        <f>ROW()-1</f>
        <v/>
      </c>
      <c r="B322" s="293" t="inlineStr">
        <is>
          <t>S/P</t>
        </is>
      </c>
      <c r="C322" s="293" t="inlineStr">
        <is>
          <t>Resto de fuentes / orden original del Maestro: PROVEEDORES</t>
        </is>
      </c>
      <c r="D322" s="293" t="inlineStr">
        <is>
          <t>Proveedores</t>
        </is>
      </c>
      <c r="E322" s="293" t="n"/>
      <c r="F322" s="293" t="inlineStr">
        <is>
          <t>VIP</t>
        </is>
      </c>
      <c r="G322" s="293" t="inlineStr">
        <is>
          <t>Fernandez Goberna, Patricio</t>
        </is>
      </c>
      <c r="H322" s="293" t="inlineStr">
        <is>
          <t>Patricio</t>
        </is>
      </c>
      <c r="I322" s="293" t="inlineStr">
        <is>
          <t>Fernandez</t>
        </is>
      </c>
      <c r="J322" s="293" t="inlineStr">
        <is>
          <t>Goberna</t>
        </is>
      </c>
      <c r="K322" s="293" t="inlineStr">
        <is>
          <t>Pendiente</t>
        </is>
      </c>
      <c r="L322" s="293" t="inlineStr">
        <is>
          <t>Presidente</t>
        </is>
      </c>
      <c r="M322" s="293" t="n"/>
      <c r="N322" s="363">
        <f>IFERROR(VALUE(B322),9999)</f>
        <v/>
      </c>
      <c r="O322" s="363">
        <f>IF(AND(G322&lt;&gt;"",K322&lt;&gt;"NO",OR(PARAMETROS!$B$2="TODAS",F322=PARAMETROS!$B$2),OR(PARAMETROS!$B$3="SI y Pendiente",K322="SI")),"SI","NO")</f>
        <v/>
      </c>
      <c r="P322" s="363">
        <f>IF(O322="SI",COUNTIFS($O:$O,"SI",$N:$N,"&lt;"&amp;N322)+COUNTIFS($O:$O,"SI",$N:$N,N322,$A:$A,"&lt;="&amp;A322),"")</f>
        <v/>
      </c>
      <c r="Q322" s="363">
        <f>IF(O322="SI",IFERROR(INDEX('MAPA ASIENTOS'!$D:$D,MATCH(P322,'MAPA ASIENTOS'!$A:$A,0)),"SIN ASIGNAR"),"")</f>
        <v/>
      </c>
    </row>
    <row r="323" hidden="1" ht="12.75" customFormat="1" customHeight="1" s="291">
      <c r="A323" s="297">
        <f>ROW()-1</f>
        <v/>
      </c>
      <c r="B323" s="297" t="inlineStr">
        <is>
          <t>S/P</t>
        </is>
      </c>
      <c r="C323" s="297" t="inlineStr">
        <is>
          <t>Resto de fuentes / orden original del Maestro: PROVEEDORES</t>
        </is>
      </c>
      <c r="D323" s="297" t="inlineStr">
        <is>
          <t>Proveedores</t>
        </is>
      </c>
      <c r="E323" s="297" t="n"/>
      <c r="F323" s="297" t="inlineStr">
        <is>
          <t>VIP</t>
        </is>
      </c>
      <c r="G323" s="297" t="inlineStr">
        <is>
          <t>Sánchez de Pablo Pablo, Ricardo</t>
        </is>
      </c>
      <c r="H323" s="297" t="inlineStr">
        <is>
          <t>Ricardo</t>
        </is>
      </c>
      <c r="I323" s="297" t="inlineStr">
        <is>
          <t>Sánchez de Pablo</t>
        </is>
      </c>
      <c r="J323" s="297" t="inlineStr">
        <is>
          <t>Pablo</t>
        </is>
      </c>
      <c r="K323" s="297" t="inlineStr">
        <is>
          <t>Pendiente</t>
        </is>
      </c>
      <c r="L323" s="297" t="inlineStr">
        <is>
          <t>Presidente</t>
        </is>
      </c>
      <c r="M323" s="297" t="n"/>
      <c r="N323" s="363">
        <f>IFERROR(VALUE(B323),9999)</f>
        <v/>
      </c>
      <c r="O323" s="363">
        <f>IF(AND(G323&lt;&gt;"",K323&lt;&gt;"NO",OR(PARAMETROS!$B$2="TODAS",F323=PARAMETROS!$B$2),OR(PARAMETROS!$B$3="SI y Pendiente",K323="SI")),"SI","NO")</f>
        <v/>
      </c>
      <c r="P323" s="363">
        <f>IF(O323="SI",COUNTIFS($O:$O,"SI",$N:$N,"&lt;"&amp;N323)+COUNTIFS($O:$O,"SI",$N:$N,N323,$A:$A,"&lt;="&amp;A323),"")</f>
        <v/>
      </c>
      <c r="Q323" s="363">
        <f>IF(O323="SI",IFERROR(INDEX('MAPA ASIENTOS'!$D:$D,MATCH(P323,'MAPA ASIENTOS'!$A:$A,0)),"SIN ASIGNAR"),"")</f>
        <v/>
      </c>
    </row>
    <row r="324" hidden="1" ht="12.75" customFormat="1" customHeight="1" s="291">
      <c r="A324" s="293">
        <f>ROW()-1</f>
        <v/>
      </c>
      <c r="B324" s="293" t="inlineStr">
        <is>
          <t>S/P</t>
        </is>
      </c>
      <c r="C324" s="293" t="inlineStr">
        <is>
          <t>Resto de fuentes / orden original del Maestro: PROVEEDORES</t>
        </is>
      </c>
      <c r="D324" s="293" t="inlineStr">
        <is>
          <t>Proveedores</t>
        </is>
      </c>
      <c r="E324" s="293" t="n"/>
      <c r="F324" s="293" t="inlineStr">
        <is>
          <t>Lateral</t>
        </is>
      </c>
      <c r="G324" s="293" t="inlineStr">
        <is>
          <t>Irribarra Mendoza, Mario</t>
        </is>
      </c>
      <c r="H324" s="293" t="inlineStr">
        <is>
          <t>Mario</t>
        </is>
      </c>
      <c r="I324" s="293" t="inlineStr">
        <is>
          <t>Irribarra</t>
        </is>
      </c>
      <c r="J324" s="293" t="inlineStr">
        <is>
          <t>Mendoza</t>
        </is>
      </c>
      <c r="K324" s="293" t="inlineStr">
        <is>
          <t>Pendiente</t>
        </is>
      </c>
      <c r="L324" s="293" t="inlineStr">
        <is>
          <t>Jefe de Asministración y Venta</t>
        </is>
      </c>
      <c r="M324" s="293" t="n"/>
      <c r="N324" s="363">
        <f>IFERROR(VALUE(B324),9999)</f>
        <v/>
      </c>
      <c r="O324" s="363">
        <f>IF(AND(G324&lt;&gt;"",K324&lt;&gt;"NO",OR(PARAMETROS!$B$2="TODAS",F324=PARAMETROS!$B$2),OR(PARAMETROS!$B$3="SI y Pendiente",K324="SI")),"SI","NO")</f>
        <v/>
      </c>
      <c r="P324" s="363">
        <f>IF(O324="SI",COUNTIFS($O:$O,"SI",$N:$N,"&lt;"&amp;N324)+COUNTIFS($O:$O,"SI",$N:$N,N324,$A:$A,"&lt;="&amp;A324),"")</f>
        <v/>
      </c>
      <c r="Q324" s="363">
        <f>IF(O324="SI",IFERROR(INDEX('MAPA ASIENTOS'!$D:$D,MATCH(P324,'MAPA ASIENTOS'!$A:$A,0)),"SIN ASIGNAR"),"")</f>
        <v/>
      </c>
    </row>
    <row r="325" hidden="1" ht="12.75" customFormat="1" customHeight="1" s="291">
      <c r="A325" s="297">
        <f>ROW()-1</f>
        <v/>
      </c>
      <c r="B325" s="297" t="inlineStr">
        <is>
          <t>S/P</t>
        </is>
      </c>
      <c r="C325" s="297" t="inlineStr">
        <is>
          <t>Resto de fuentes / orden original del Maestro: PROVEEDORES</t>
        </is>
      </c>
      <c r="D325" s="297" t="inlineStr">
        <is>
          <t>Proveedores</t>
        </is>
      </c>
      <c r="E325" s="297" t="n"/>
      <c r="F325" s="297" t="inlineStr">
        <is>
          <t>VIP</t>
        </is>
      </c>
      <c r="G325" s="297" t="inlineStr">
        <is>
          <t>Rodriguez, Roberto</t>
        </is>
      </c>
      <c r="H325" s="297" t="inlineStr">
        <is>
          <t>Roberto</t>
        </is>
      </c>
      <c r="I325" s="297" t="inlineStr">
        <is>
          <t>Rodriguez</t>
        </is>
      </c>
      <c r="J325" s="297" t="n"/>
      <c r="K325" s="297" t="inlineStr">
        <is>
          <t>Pendiente</t>
        </is>
      </c>
      <c r="L325" s="297" t="inlineStr">
        <is>
          <t>Directoe General</t>
        </is>
      </c>
      <c r="M325" s="297" t="n"/>
      <c r="N325" s="363">
        <f>IFERROR(VALUE(B325),9999)</f>
        <v/>
      </c>
      <c r="O325" s="363">
        <f>IF(AND(G325&lt;&gt;"",K325&lt;&gt;"NO",OR(PARAMETROS!$B$2="TODAS",F325=PARAMETROS!$B$2),OR(PARAMETROS!$B$3="SI y Pendiente",K325="SI")),"SI","NO")</f>
        <v/>
      </c>
      <c r="P325" s="363">
        <f>IF(O325="SI",COUNTIFS($O:$O,"SI",$N:$N,"&lt;"&amp;N325)+COUNTIFS($O:$O,"SI",$N:$N,N325,$A:$A,"&lt;="&amp;A325),"")</f>
        <v/>
      </c>
      <c r="Q325" s="363">
        <f>IF(O325="SI",IFERROR(INDEX('MAPA ASIENTOS'!$D:$D,MATCH(P325,'MAPA ASIENTOS'!$A:$A,0)),"SIN ASIGNAR"),"")</f>
        <v/>
      </c>
    </row>
    <row r="326" hidden="1" ht="12.75" customFormat="1" customHeight="1" s="291">
      <c r="A326" s="293">
        <f>ROW()-1</f>
        <v/>
      </c>
      <c r="B326" s="293" t="inlineStr">
        <is>
          <t>S/P</t>
        </is>
      </c>
      <c r="C326" s="293" t="inlineStr">
        <is>
          <t>Resto de fuentes / orden original del Maestro: PROVEEDORES</t>
        </is>
      </c>
      <c r="D326" s="293" t="inlineStr">
        <is>
          <t>Proveedores</t>
        </is>
      </c>
      <c r="E326" s="293" t="n"/>
      <c r="F326" s="293" t="inlineStr">
        <is>
          <t>VIP</t>
        </is>
      </c>
      <c r="G326" s="293" t="inlineStr">
        <is>
          <t>Veldstra, Rene</t>
        </is>
      </c>
      <c r="H326" s="293" t="inlineStr">
        <is>
          <t>Rene</t>
        </is>
      </c>
      <c r="I326" s="293" t="inlineStr">
        <is>
          <t>Veldstra</t>
        </is>
      </c>
      <c r="J326" s="293" t="n"/>
      <c r="K326" s="293" t="inlineStr">
        <is>
          <t>Pendiente</t>
        </is>
      </c>
      <c r="L326" s="293" t="inlineStr">
        <is>
          <t>General Manager Project Management Navy</t>
        </is>
      </c>
      <c r="M326" s="293" t="n"/>
      <c r="N326" s="363">
        <f>IFERROR(VALUE(B326),9999)</f>
        <v/>
      </c>
      <c r="O326" s="363">
        <f>IF(AND(G326&lt;&gt;"",K326&lt;&gt;"NO",OR(PARAMETROS!$B$2="TODAS",F326=PARAMETROS!$B$2),OR(PARAMETROS!$B$3="SI y Pendiente",K326="SI")),"SI","NO")</f>
        <v/>
      </c>
      <c r="P326" s="363">
        <f>IF(O326="SI",COUNTIFS($O:$O,"SI",$N:$N,"&lt;"&amp;N326)+COUNTIFS($O:$O,"SI",$N:$N,N326,$A:$A,"&lt;="&amp;A326),"")</f>
        <v/>
      </c>
      <c r="Q326" s="363">
        <f>IF(O326="SI",IFERROR(INDEX('MAPA ASIENTOS'!$D:$D,MATCH(P326,'MAPA ASIENTOS'!$A:$A,0)),"SIN ASIGNAR"),"")</f>
        <v/>
      </c>
    </row>
    <row r="327" hidden="1" ht="12.75" customFormat="1" customHeight="1" s="291">
      <c r="A327" s="297">
        <f>ROW()-1</f>
        <v/>
      </c>
      <c r="B327" s="297" t="inlineStr">
        <is>
          <t>S/P</t>
        </is>
      </c>
      <c r="C327" s="297" t="inlineStr">
        <is>
          <t>Resto de fuentes / orden original del Maestro: PROVEEDORES</t>
        </is>
      </c>
      <c r="D327" s="297" t="inlineStr">
        <is>
          <t>Proveedores</t>
        </is>
      </c>
      <c r="E327" s="297" t="n"/>
      <c r="F327" s="297" t="inlineStr">
        <is>
          <t>VIP</t>
        </is>
      </c>
      <c r="G327" s="297" t="inlineStr">
        <is>
          <t>Riddle, Simon</t>
        </is>
      </c>
      <c r="H327" s="297" t="inlineStr">
        <is>
          <t>Simon</t>
        </is>
      </c>
      <c r="I327" s="297" t="inlineStr">
        <is>
          <t>Riddle</t>
        </is>
      </c>
      <c r="J327" s="297" t="n"/>
      <c r="K327" s="297" t="inlineStr">
        <is>
          <t>Pendiente</t>
        </is>
      </c>
      <c r="L327" s="297" t="inlineStr">
        <is>
          <t>General Manager, Naval Sales – Wärtsilä Marine</t>
        </is>
      </c>
      <c r="M327" s="297" t="n"/>
      <c r="N327" s="363">
        <f>IFERROR(VALUE(B327),9999)</f>
        <v/>
      </c>
      <c r="O327" s="363">
        <f>IF(AND(G327&lt;&gt;"",K327&lt;&gt;"NO",OR(PARAMETROS!$B$2="TODAS",F327=PARAMETROS!$B$2),OR(PARAMETROS!$B$3="SI y Pendiente",K327="SI")),"SI","NO")</f>
        <v/>
      </c>
      <c r="P327" s="363">
        <f>IF(O327="SI",COUNTIFS($O:$O,"SI",$N:$N,"&lt;"&amp;N327)+COUNTIFS($O:$O,"SI",$N:$N,N327,$A:$A,"&lt;="&amp;A327),"")</f>
        <v/>
      </c>
      <c r="Q327" s="363">
        <f>IF(O327="SI",IFERROR(INDEX('MAPA ASIENTOS'!$D:$D,MATCH(P327,'MAPA ASIENTOS'!$A:$A,0)),"SIN ASIGNAR"),"")</f>
        <v/>
      </c>
    </row>
    <row r="328" hidden="1" ht="12.75" customFormat="1" customHeight="1" s="291">
      <c r="A328" s="293">
        <f>ROW()-1</f>
        <v/>
      </c>
      <c r="B328" s="293" t="inlineStr">
        <is>
          <t>S/P</t>
        </is>
      </c>
      <c r="C328" s="293" t="inlineStr">
        <is>
          <t>Resto de fuentes / orden original del Maestro: PROVEEDORES</t>
        </is>
      </c>
      <c r="D328" s="293" t="inlineStr">
        <is>
          <t>Proveedores</t>
        </is>
      </c>
      <c r="E328" s="293" t="n"/>
      <c r="F328" s="293" t="inlineStr">
        <is>
          <t>Lateral</t>
        </is>
      </c>
      <c r="G328" s="293" t="inlineStr">
        <is>
          <t>Johnson, Cristian</t>
        </is>
      </c>
      <c r="H328" s="293" t="inlineStr">
        <is>
          <t>Cristian</t>
        </is>
      </c>
      <c r="I328" s="293" t="inlineStr">
        <is>
          <t>Johnson</t>
        </is>
      </c>
      <c r="J328" s="293" t="n"/>
      <c r="K328" s="293" t="inlineStr">
        <is>
          <t>Pendiente</t>
        </is>
      </c>
      <c r="L328" s="293" t="inlineStr">
        <is>
          <t>Gerente General</t>
        </is>
      </c>
      <c r="M328" s="293" t="n"/>
      <c r="N328" s="363">
        <f>IFERROR(VALUE(B328),9999)</f>
        <v/>
      </c>
      <c r="O328" s="363">
        <f>IF(AND(G328&lt;&gt;"",K328&lt;&gt;"NO",OR(PARAMETROS!$B$2="TODAS",F328=PARAMETROS!$B$2),OR(PARAMETROS!$B$3="SI y Pendiente",K328="SI")),"SI","NO")</f>
        <v/>
      </c>
      <c r="P328" s="363">
        <f>IF(O328="SI",COUNTIFS($O:$O,"SI",$N:$N,"&lt;"&amp;N328)+COUNTIFS($O:$O,"SI",$N:$N,N328,$A:$A,"&lt;="&amp;A328),"")</f>
        <v/>
      </c>
      <c r="Q328" s="363">
        <f>IF(O328="SI",IFERROR(INDEX('MAPA ASIENTOS'!$D:$D,MATCH(P328,'MAPA ASIENTOS'!$A:$A,0)),"SIN ASIGNAR"),"")</f>
        <v/>
      </c>
    </row>
    <row r="329" hidden="1" ht="12.75" customFormat="1" customHeight="1" s="291">
      <c r="A329" s="297">
        <f>ROW()-1</f>
        <v/>
      </c>
      <c r="B329" s="297" t="inlineStr">
        <is>
          <t>S/P</t>
        </is>
      </c>
      <c r="C329" s="297" t="inlineStr">
        <is>
          <t>Resto de fuentes / orden original del Maestro: PROVEEDORES</t>
        </is>
      </c>
      <c r="D329" s="297" t="inlineStr">
        <is>
          <t>Proveedores</t>
        </is>
      </c>
      <c r="E329" s="297" t="n"/>
      <c r="F329" s="297" t="inlineStr">
        <is>
          <t>VIP</t>
        </is>
      </c>
      <c r="G329" s="297" t="inlineStr">
        <is>
          <t>Rodríguez, Fernando</t>
        </is>
      </c>
      <c r="H329" s="297" t="inlineStr">
        <is>
          <t>Fernando</t>
        </is>
      </c>
      <c r="I329" s="297" t="inlineStr">
        <is>
          <t>Rodríguez</t>
        </is>
      </c>
      <c r="J329" s="297" t="n"/>
      <c r="K329" s="297" t="inlineStr">
        <is>
          <t>Pendiente</t>
        </is>
      </c>
      <c r="L329" s="297" t="inlineStr">
        <is>
          <t>Gerente General</t>
        </is>
      </c>
      <c r="M329" s="297" t="n"/>
      <c r="N329" s="363">
        <f>IFERROR(VALUE(B329),9999)</f>
        <v/>
      </c>
      <c r="O329" s="363">
        <f>IF(AND(G329&lt;&gt;"",K329&lt;&gt;"NO",OR(PARAMETROS!$B$2="TODAS",F329=PARAMETROS!$B$2),OR(PARAMETROS!$B$3="SI y Pendiente",K329="SI")),"SI","NO")</f>
        <v/>
      </c>
      <c r="P329" s="363">
        <f>IF(O329="SI",COUNTIFS($O:$O,"SI",$N:$N,"&lt;"&amp;N329)+COUNTIFS($O:$O,"SI",$N:$N,N329,$A:$A,"&lt;="&amp;A329),"")</f>
        <v/>
      </c>
      <c r="Q329" s="363">
        <f>IF(O329="SI",IFERROR(INDEX('MAPA ASIENTOS'!$D:$D,MATCH(P329,'MAPA ASIENTOS'!$A:$A,0)),"SIN ASIGNAR"),"")</f>
        <v/>
      </c>
    </row>
    <row r="330" hidden="1" ht="12.75" customFormat="1" customHeight="1" s="291">
      <c r="A330" s="293">
        <f>ROW()-1</f>
        <v/>
      </c>
      <c r="B330" s="293" t="inlineStr">
        <is>
          <t>S/P</t>
        </is>
      </c>
      <c r="C330" s="293" t="inlineStr">
        <is>
          <t>Resto de fuentes / orden original del Maestro: PROVEEDORES</t>
        </is>
      </c>
      <c r="D330" s="293" t="inlineStr">
        <is>
          <t>Proveedores</t>
        </is>
      </c>
      <c r="E330" s="293" t="n"/>
      <c r="F330" s="293" t="inlineStr">
        <is>
          <t>VIP</t>
        </is>
      </c>
      <c r="G330" s="293" t="inlineStr">
        <is>
          <t>Hederra, Francisco</t>
        </is>
      </c>
      <c r="H330" s="293" t="inlineStr">
        <is>
          <t>Francisco</t>
        </is>
      </c>
      <c r="I330" s="293" t="inlineStr">
        <is>
          <t>Hederra</t>
        </is>
      </c>
      <c r="J330" s="293" t="n"/>
      <c r="K330" s="293" t="inlineStr">
        <is>
          <t>Pendiente</t>
        </is>
      </c>
      <c r="L330" s="293" t="inlineStr">
        <is>
          <t>Gerente General</t>
        </is>
      </c>
      <c r="M330" s="293" t="n"/>
      <c r="N330" s="363">
        <f>IFERROR(VALUE(B330),9999)</f>
        <v/>
      </c>
      <c r="O330" s="363">
        <f>IF(AND(G330&lt;&gt;"",K330&lt;&gt;"NO",OR(PARAMETROS!$B$2="TODAS",F330=PARAMETROS!$B$2),OR(PARAMETROS!$B$3="SI y Pendiente",K330="SI")),"SI","NO")</f>
        <v/>
      </c>
      <c r="P330" s="363">
        <f>IF(O330="SI",COUNTIFS($O:$O,"SI",$N:$N,"&lt;"&amp;N330)+COUNTIFS($O:$O,"SI",$N:$N,N330,$A:$A,"&lt;="&amp;A330),"")</f>
        <v/>
      </c>
      <c r="Q330" s="363">
        <f>IF(O330="SI",IFERROR(INDEX('MAPA ASIENTOS'!$D:$D,MATCH(P330,'MAPA ASIENTOS'!$A:$A,0)),"SIN ASIGNAR"),"")</f>
        <v/>
      </c>
    </row>
    <row r="331" hidden="1" ht="12.75" customFormat="1" customHeight="1" s="291">
      <c r="A331" s="297">
        <f>ROW()-1</f>
        <v/>
      </c>
      <c r="B331" s="297" t="inlineStr">
        <is>
          <t>S/P</t>
        </is>
      </c>
      <c r="C331" s="297" t="inlineStr">
        <is>
          <t>Resto de fuentes / orden original del Maestro: PROVEEDORES</t>
        </is>
      </c>
      <c r="D331" s="297" t="inlineStr">
        <is>
          <t>Proveedores</t>
        </is>
      </c>
      <c r="E331" s="297" t="n"/>
      <c r="F331" s="297" t="inlineStr">
        <is>
          <t>VIP</t>
        </is>
      </c>
      <c r="G331" s="297" t="inlineStr">
        <is>
          <t>Mutschler Castillo, Jorge</t>
        </is>
      </c>
      <c r="H331" s="297" t="inlineStr">
        <is>
          <t>Jorge</t>
        </is>
      </c>
      <c r="I331" s="297" t="inlineStr">
        <is>
          <t>Mutschler</t>
        </is>
      </c>
      <c r="J331" s="297" t="inlineStr">
        <is>
          <t>Castillo</t>
        </is>
      </c>
      <c r="K331" s="297" t="inlineStr">
        <is>
          <t>Pendiente</t>
        </is>
      </c>
      <c r="L331" s="297" t="inlineStr">
        <is>
          <t>Gerente General</t>
        </is>
      </c>
      <c r="M331" s="297" t="n"/>
      <c r="N331" s="363">
        <f>IFERROR(VALUE(B331),9999)</f>
        <v/>
      </c>
      <c r="O331" s="363">
        <f>IF(AND(G331&lt;&gt;"",K331&lt;&gt;"NO",OR(PARAMETROS!$B$2="TODAS",F331=PARAMETROS!$B$2),OR(PARAMETROS!$B$3="SI y Pendiente",K331="SI")),"SI","NO")</f>
        <v/>
      </c>
      <c r="P331" s="363">
        <f>IF(O331="SI",COUNTIFS($O:$O,"SI",$N:$N,"&lt;"&amp;N331)+COUNTIFS($O:$O,"SI",$N:$N,N331,$A:$A,"&lt;="&amp;A331),"")</f>
        <v/>
      </c>
      <c r="Q331" s="363">
        <f>IF(O331="SI",IFERROR(INDEX('MAPA ASIENTOS'!$D:$D,MATCH(P331,'MAPA ASIENTOS'!$A:$A,0)),"SIN ASIGNAR"),"")</f>
        <v/>
      </c>
    </row>
    <row r="332" hidden="1" ht="12.75" customFormat="1" customHeight="1" s="291">
      <c r="A332" s="293">
        <f>ROW()-1</f>
        <v/>
      </c>
      <c r="B332" s="293" t="inlineStr">
        <is>
          <t>S/P</t>
        </is>
      </c>
      <c r="C332" s="293" t="inlineStr">
        <is>
          <t>Resto de fuentes / orden original del Maestro: PROVEEDORES</t>
        </is>
      </c>
      <c r="D332" s="293" t="inlineStr">
        <is>
          <t>Proveedores</t>
        </is>
      </c>
      <c r="E332" s="293" t="n"/>
      <c r="F332" s="293" t="inlineStr">
        <is>
          <t>VIP</t>
        </is>
      </c>
      <c r="G332" s="293" t="inlineStr">
        <is>
          <t>Fauré Cañas, José Luis</t>
        </is>
      </c>
      <c r="H332" s="293" t="inlineStr">
        <is>
          <t>José Luis</t>
        </is>
      </c>
      <c r="I332" s="293" t="inlineStr">
        <is>
          <t>Fauré</t>
        </is>
      </c>
      <c r="J332" s="293" t="inlineStr">
        <is>
          <t>Cañas</t>
        </is>
      </c>
      <c r="K332" s="293" t="inlineStr">
        <is>
          <t>Pendiente</t>
        </is>
      </c>
      <c r="L332" s="293" t="inlineStr">
        <is>
          <t>Gerente General</t>
        </is>
      </c>
      <c r="M332" s="293" t="n"/>
      <c r="N332" s="363">
        <f>IFERROR(VALUE(B332),9999)</f>
        <v/>
      </c>
      <c r="O332" s="363">
        <f>IF(AND(G332&lt;&gt;"",K332&lt;&gt;"NO",OR(PARAMETROS!$B$2="TODAS",F332=PARAMETROS!$B$2),OR(PARAMETROS!$B$3="SI y Pendiente",K332="SI")),"SI","NO")</f>
        <v/>
      </c>
      <c r="P332" s="363">
        <f>IF(O332="SI",COUNTIFS($O:$O,"SI",$N:$N,"&lt;"&amp;N332)+COUNTIFS($O:$O,"SI",$N:$N,N332,$A:$A,"&lt;="&amp;A332),"")</f>
        <v/>
      </c>
      <c r="Q332" s="363">
        <f>IF(O332="SI",IFERROR(INDEX('MAPA ASIENTOS'!$D:$D,MATCH(P332,'MAPA ASIENTOS'!$A:$A,0)),"SIN ASIGNAR"),"")</f>
        <v/>
      </c>
    </row>
    <row r="333" hidden="1" ht="12.75" customFormat="1" customHeight="1" s="291">
      <c r="A333" s="297">
        <f>ROW()-1</f>
        <v/>
      </c>
      <c r="B333" s="297" t="inlineStr">
        <is>
          <t>S/P</t>
        </is>
      </c>
      <c r="C333" s="297" t="inlineStr">
        <is>
          <t>Resto de fuentes / orden original del Maestro: PROVEEDORES</t>
        </is>
      </c>
      <c r="D333" s="297" t="inlineStr">
        <is>
          <t>Proveedores</t>
        </is>
      </c>
      <c r="E333" s="297" t="n"/>
      <c r="F333" s="297" t="inlineStr">
        <is>
          <t>Lateral</t>
        </is>
      </c>
      <c r="G333" s="297" t="inlineStr">
        <is>
          <t>Iturriaga González, Pedro</t>
        </is>
      </c>
      <c r="H333" s="297" t="inlineStr">
        <is>
          <t>Pedro</t>
        </is>
      </c>
      <c r="I333" s="297" t="inlineStr">
        <is>
          <t>Iturriaga</t>
        </is>
      </c>
      <c r="J333" s="297" t="inlineStr">
        <is>
          <t>González</t>
        </is>
      </c>
      <c r="K333" s="297" t="inlineStr">
        <is>
          <t>Pendiente</t>
        </is>
      </c>
      <c r="L333" s="297" t="inlineStr">
        <is>
          <t>Gerente General</t>
        </is>
      </c>
      <c r="M333" s="297" t="n"/>
      <c r="N333" s="363">
        <f>IFERROR(VALUE(B333),9999)</f>
        <v/>
      </c>
      <c r="O333" s="363">
        <f>IF(AND(G333&lt;&gt;"",K333&lt;&gt;"NO",OR(PARAMETROS!$B$2="TODAS",F333=PARAMETROS!$B$2),OR(PARAMETROS!$B$3="SI y Pendiente",K333="SI")),"SI","NO")</f>
        <v/>
      </c>
      <c r="P333" s="363">
        <f>IF(O333="SI",COUNTIFS($O:$O,"SI",$N:$N,"&lt;"&amp;N333)+COUNTIFS($O:$O,"SI",$N:$N,N333,$A:$A,"&lt;="&amp;A333),"")</f>
        <v/>
      </c>
      <c r="Q333" s="363">
        <f>IF(O333="SI",IFERROR(INDEX('MAPA ASIENTOS'!$D:$D,MATCH(P333,'MAPA ASIENTOS'!$A:$A,0)),"SIN ASIGNAR"),"")</f>
        <v/>
      </c>
    </row>
    <row r="334" hidden="1" ht="12.75" customFormat="1" customHeight="1" s="291">
      <c r="A334" s="293">
        <f>ROW()-1</f>
        <v/>
      </c>
      <c r="B334" s="293" t="inlineStr">
        <is>
          <t>S/P</t>
        </is>
      </c>
      <c r="C334" s="293" t="inlineStr">
        <is>
          <t>Resto de fuentes / orden original del Maestro: PROVEEDORES</t>
        </is>
      </c>
      <c r="D334" s="293" t="inlineStr">
        <is>
          <t>Proveedores</t>
        </is>
      </c>
      <c r="E334" s="293" t="n"/>
      <c r="F334" s="293" t="inlineStr">
        <is>
          <t>VIP</t>
        </is>
      </c>
      <c r="G334" s="293" t="inlineStr">
        <is>
          <t>Chellew Daydi, Sidney</t>
        </is>
      </c>
      <c r="H334" s="293" t="inlineStr">
        <is>
          <t>Sidney</t>
        </is>
      </c>
      <c r="I334" s="293" t="inlineStr">
        <is>
          <t>Chellew</t>
        </is>
      </c>
      <c r="J334" s="293" t="inlineStr">
        <is>
          <t>Daydi</t>
        </is>
      </c>
      <c r="K334" s="293" t="inlineStr">
        <is>
          <t>Pendiente</t>
        </is>
      </c>
      <c r="L334" s="293" t="inlineStr">
        <is>
          <t>Gerente General</t>
        </is>
      </c>
      <c r="M334" s="293" t="n"/>
      <c r="N334" s="363">
        <f>IFERROR(VALUE(B334),9999)</f>
        <v/>
      </c>
      <c r="O334" s="363">
        <f>IF(AND(G334&lt;&gt;"",K334&lt;&gt;"NO",OR(PARAMETROS!$B$2="TODAS",F334=PARAMETROS!$B$2),OR(PARAMETROS!$B$3="SI y Pendiente",K334="SI")),"SI","NO")</f>
        <v/>
      </c>
      <c r="P334" s="363">
        <f>IF(O334="SI",COUNTIFS($O:$O,"SI",$N:$N,"&lt;"&amp;N334)+COUNTIFS($O:$O,"SI",$N:$N,N334,$A:$A,"&lt;="&amp;A334),"")</f>
        <v/>
      </c>
      <c r="Q334" s="363">
        <f>IF(O334="SI",IFERROR(INDEX('MAPA ASIENTOS'!$D:$D,MATCH(P334,'MAPA ASIENTOS'!$A:$A,0)),"SIN ASIGNAR"),"")</f>
        <v/>
      </c>
    </row>
    <row r="335" hidden="1" ht="12.75" customFormat="1" customHeight="1" s="291">
      <c r="A335" s="297">
        <f>ROW()-1</f>
        <v/>
      </c>
      <c r="B335" s="297" t="inlineStr">
        <is>
          <t>S/P</t>
        </is>
      </c>
      <c r="C335" s="297" t="inlineStr">
        <is>
          <t>Resto de fuentes / orden original del Maestro: PROVEEDORES</t>
        </is>
      </c>
      <c r="D335" s="297" t="inlineStr">
        <is>
          <t>Proveedores</t>
        </is>
      </c>
      <c r="E335" s="297" t="n"/>
      <c r="F335" s="297" t="inlineStr">
        <is>
          <t>VIP</t>
        </is>
      </c>
      <c r="G335" s="297" t="inlineStr">
        <is>
          <t>Mutschler, Roberta</t>
        </is>
      </c>
      <c r="H335" s="297" t="inlineStr">
        <is>
          <t>Roberta</t>
        </is>
      </c>
      <c r="I335" s="297" t="inlineStr">
        <is>
          <t>Mutschler</t>
        </is>
      </c>
      <c r="J335" s="297" t="n"/>
      <c r="K335" s="297" t="inlineStr">
        <is>
          <t>Pendiente</t>
        </is>
      </c>
      <c r="L335" s="297" t="inlineStr">
        <is>
          <t>Subgerente General</t>
        </is>
      </c>
      <c r="M335" s="297" t="n"/>
      <c r="N335" s="363">
        <f>IFERROR(VALUE(B335),9999)</f>
        <v/>
      </c>
      <c r="O335" s="363">
        <f>IF(AND(G335&lt;&gt;"",K335&lt;&gt;"NO",OR(PARAMETROS!$B$2="TODAS",F335=PARAMETROS!$B$2),OR(PARAMETROS!$B$3="SI y Pendiente",K335="SI")),"SI","NO")</f>
        <v/>
      </c>
      <c r="P335" s="363">
        <f>IF(O335="SI",COUNTIFS($O:$O,"SI",$N:$N,"&lt;"&amp;N335)+COUNTIFS($O:$O,"SI",$N:$N,N335,$A:$A,"&lt;="&amp;A335),"")</f>
        <v/>
      </c>
      <c r="Q335" s="363">
        <f>IF(O335="SI",IFERROR(INDEX('MAPA ASIENTOS'!$D:$D,MATCH(P335,'MAPA ASIENTOS'!$A:$A,0)),"SIN ASIGNAR"),"")</f>
        <v/>
      </c>
    </row>
    <row r="336" hidden="1" ht="12.75" customFormat="1" customHeight="1" s="291">
      <c r="A336" s="293">
        <f>ROW()-1</f>
        <v/>
      </c>
      <c r="B336" s="293" t="inlineStr">
        <is>
          <t>S/P</t>
        </is>
      </c>
      <c r="C336" s="293" t="inlineStr">
        <is>
          <t>Resto de fuentes / orden original del Maestro: PROVEEDORES</t>
        </is>
      </c>
      <c r="D336" s="293" t="inlineStr">
        <is>
          <t>Proveedores</t>
        </is>
      </c>
      <c r="E336" s="293" t="inlineStr">
        <is>
          <t>Rector</t>
        </is>
      </c>
      <c r="F336" s="293" t="inlineStr">
        <is>
          <t>VIP</t>
        </is>
      </c>
      <c r="G336" s="293" t="inlineStr">
        <is>
          <t>Navarro Silo, Luis</t>
        </is>
      </c>
      <c r="H336" s="293" t="inlineStr">
        <is>
          <t>Luis</t>
        </is>
      </c>
      <c r="I336" s="293" t="inlineStr">
        <is>
          <t>Navarro</t>
        </is>
      </c>
      <c r="J336" s="293" t="inlineStr">
        <is>
          <t>Silo</t>
        </is>
      </c>
      <c r="K336" s="293" t="inlineStr">
        <is>
          <t>Pendiente</t>
        </is>
      </c>
      <c r="L336" s="293" t="inlineStr">
        <is>
          <t>Director Comercial</t>
        </is>
      </c>
      <c r="M336" s="293" t="n"/>
      <c r="N336" s="363">
        <f>IFERROR(VALUE(B336),9999)</f>
        <v/>
      </c>
      <c r="O336" s="363">
        <f>IF(AND(G336&lt;&gt;"",K336&lt;&gt;"NO",OR(PARAMETROS!$B$2="TODAS",F336=PARAMETROS!$B$2),OR(PARAMETROS!$B$3="SI y Pendiente",K336="SI")),"SI","NO")</f>
        <v/>
      </c>
      <c r="P336" s="363">
        <f>IF(O336="SI",COUNTIFS($O:$O,"SI",$N:$N,"&lt;"&amp;N336)+COUNTIFS($O:$O,"SI",$N:$N,N336,$A:$A,"&lt;="&amp;A336),"")</f>
        <v/>
      </c>
      <c r="Q336" s="363">
        <f>IF(O336="SI",IFERROR(INDEX('MAPA ASIENTOS'!$D:$D,MATCH(P336,'MAPA ASIENTOS'!$A:$A,0)),"SIN ASIGNAR"),"")</f>
        <v/>
      </c>
    </row>
    <row r="337" hidden="1" ht="12.75" customFormat="1" customHeight="1" s="291">
      <c r="A337" s="297">
        <f>ROW()-1</f>
        <v/>
      </c>
      <c r="B337" s="297" t="inlineStr">
        <is>
          <t>S/P</t>
        </is>
      </c>
      <c r="C337" s="297" t="inlineStr">
        <is>
          <t>Resto de fuentes / orden original del Maestro: PROVEEDORES</t>
        </is>
      </c>
      <c r="D337" s="297" t="inlineStr">
        <is>
          <t>Proveedores</t>
        </is>
      </c>
      <c r="E337" s="297" t="inlineStr">
        <is>
          <t>Rector</t>
        </is>
      </c>
      <c r="F337" s="297" t="inlineStr">
        <is>
          <t>VIP</t>
        </is>
      </c>
      <c r="G337" s="297" t="inlineStr">
        <is>
          <t>Fernandex Cabrero, Pablo</t>
        </is>
      </c>
      <c r="H337" s="297" t="inlineStr">
        <is>
          <t>Pablo</t>
        </is>
      </c>
      <c r="I337" s="297" t="inlineStr">
        <is>
          <t>Fernandex</t>
        </is>
      </c>
      <c r="J337" s="297" t="inlineStr">
        <is>
          <t>Cabrero</t>
        </is>
      </c>
      <c r="K337" s="297" t="inlineStr">
        <is>
          <t>Pendiente</t>
        </is>
      </c>
      <c r="L337" s="297" t="inlineStr">
        <is>
          <t>Director Corporativo Grupo Fernandez Jove</t>
        </is>
      </c>
      <c r="M337" s="297" t="n"/>
      <c r="N337" s="363">
        <f>IFERROR(VALUE(B337),9999)</f>
        <v/>
      </c>
      <c r="O337" s="363">
        <f>IF(AND(G337&lt;&gt;"",K337&lt;&gt;"NO",OR(PARAMETROS!$B$2="TODAS",F337=PARAMETROS!$B$2),OR(PARAMETROS!$B$3="SI y Pendiente",K337="SI")),"SI","NO")</f>
        <v/>
      </c>
      <c r="P337" s="363">
        <f>IF(O337="SI",COUNTIFS($O:$O,"SI",$N:$N,"&lt;"&amp;N337)+COUNTIFS($O:$O,"SI",$N:$N,N337,$A:$A,"&lt;="&amp;A337),"")</f>
        <v/>
      </c>
      <c r="Q337" s="363">
        <f>IF(O337="SI",IFERROR(INDEX('MAPA ASIENTOS'!$D:$D,MATCH(P337,'MAPA ASIENTOS'!$A:$A,0)),"SIN ASIGNAR"),"")</f>
        <v/>
      </c>
    </row>
    <row r="338" hidden="1" ht="12.75" customFormat="1" customHeight="1" s="291">
      <c r="A338" s="293">
        <f>ROW()-1</f>
        <v/>
      </c>
      <c r="B338" s="293" t="inlineStr">
        <is>
          <t>S/P</t>
        </is>
      </c>
      <c r="C338" s="293" t="inlineStr">
        <is>
          <t>Resto de fuentes / orden original del Maestro: PROVEEDORES</t>
        </is>
      </c>
      <c r="D338" s="293" t="inlineStr">
        <is>
          <t>Proveedores</t>
        </is>
      </c>
      <c r="E338" s="293" t="n"/>
      <c r="F338" s="293" t="inlineStr">
        <is>
          <t>Lateral</t>
        </is>
      </c>
      <c r="G338" s="293" t="inlineStr">
        <is>
          <t>Iturriaga Atala, Andrés</t>
        </is>
      </c>
      <c r="H338" s="293" t="inlineStr">
        <is>
          <t>Andrés</t>
        </is>
      </c>
      <c r="I338" s="293" t="inlineStr">
        <is>
          <t>Iturriaga</t>
        </is>
      </c>
      <c r="J338" s="293" t="inlineStr">
        <is>
          <t>Atala</t>
        </is>
      </c>
      <c r="K338" s="293" t="inlineStr">
        <is>
          <t>Pendiente</t>
        </is>
      </c>
      <c r="L338" s="293" t="inlineStr">
        <is>
          <t>Gerente Comercial</t>
        </is>
      </c>
      <c r="M338" s="293" t="n"/>
      <c r="N338" s="363">
        <f>IFERROR(VALUE(B338),9999)</f>
        <v/>
      </c>
      <c r="O338" s="363">
        <f>IF(AND(G338&lt;&gt;"",K338&lt;&gt;"NO",OR(PARAMETROS!$B$2="TODAS",F338=PARAMETROS!$B$2),OR(PARAMETROS!$B$3="SI y Pendiente",K338="SI")),"SI","NO")</f>
        <v/>
      </c>
      <c r="P338" s="363">
        <f>IF(O338="SI",COUNTIFS($O:$O,"SI",$N:$N,"&lt;"&amp;N338)+COUNTIFS($O:$O,"SI",$N:$N,N338,$A:$A,"&lt;="&amp;A338),"")</f>
        <v/>
      </c>
      <c r="Q338" s="363">
        <f>IF(O338="SI",IFERROR(INDEX('MAPA ASIENTOS'!$D:$D,MATCH(P338,'MAPA ASIENTOS'!$A:$A,0)),"SIN ASIGNAR"),"")</f>
        <v/>
      </c>
    </row>
    <row r="339" hidden="1" ht="12.75" customFormat="1" customHeight="1" s="291">
      <c r="A339" s="297">
        <f>ROW()-1</f>
        <v/>
      </c>
      <c r="B339" s="297" t="inlineStr">
        <is>
          <t>S/P</t>
        </is>
      </c>
      <c r="C339" s="297" t="inlineStr">
        <is>
          <t>Resto de fuentes / orden original del Maestro: PROVEEDORES</t>
        </is>
      </c>
      <c r="D339" s="297" t="inlineStr">
        <is>
          <t>Proveedores</t>
        </is>
      </c>
      <c r="E339" s="297" t="n"/>
      <c r="F339" s="297" t="inlineStr">
        <is>
          <t>VIP</t>
        </is>
      </c>
      <c r="G339" s="297" t="inlineStr">
        <is>
          <t>Calvanese, Francisco</t>
        </is>
      </c>
      <c r="H339" s="297" t="inlineStr">
        <is>
          <t>Francisco</t>
        </is>
      </c>
      <c r="I339" s="297" t="inlineStr">
        <is>
          <t>Calvanese</t>
        </is>
      </c>
      <c r="J339" s="297" t="n"/>
      <c r="K339" s="297" t="inlineStr">
        <is>
          <t>Pendiente</t>
        </is>
      </c>
      <c r="L339" s="297" t="inlineStr">
        <is>
          <t>Gerente Comercial</t>
        </is>
      </c>
      <c r="M339" s="297" t="n"/>
      <c r="N339" s="363">
        <f>IFERROR(VALUE(B339),9999)</f>
        <v/>
      </c>
      <c r="O339" s="363">
        <f>IF(AND(G339&lt;&gt;"",K339&lt;&gt;"NO",OR(PARAMETROS!$B$2="TODAS",F339=PARAMETROS!$B$2),OR(PARAMETROS!$B$3="SI y Pendiente",K339="SI")),"SI","NO")</f>
        <v/>
      </c>
      <c r="P339" s="363">
        <f>IF(O339="SI",COUNTIFS($O:$O,"SI",$N:$N,"&lt;"&amp;N339)+COUNTIFS($O:$O,"SI",$N:$N,N339,$A:$A,"&lt;="&amp;A339),"")</f>
        <v/>
      </c>
      <c r="Q339" s="363">
        <f>IF(O339="SI",IFERROR(INDEX('MAPA ASIENTOS'!$D:$D,MATCH(P339,'MAPA ASIENTOS'!$A:$A,0)),"SIN ASIGNAR"),"")</f>
        <v/>
      </c>
    </row>
    <row r="340" hidden="1" ht="12.75" customFormat="1" customHeight="1" s="291">
      <c r="A340" s="293">
        <f>ROW()-1</f>
        <v/>
      </c>
      <c r="B340" s="293" t="inlineStr">
        <is>
          <t>S/P</t>
        </is>
      </c>
      <c r="C340" s="293" t="inlineStr">
        <is>
          <t>Resto de fuentes / orden original del Maestro: PROVEEDORES</t>
        </is>
      </c>
      <c r="D340" s="293" t="inlineStr">
        <is>
          <t>Proveedores</t>
        </is>
      </c>
      <c r="E340" s="293" t="n"/>
      <c r="F340" s="293" t="inlineStr">
        <is>
          <t>VIP</t>
        </is>
      </c>
      <c r="G340" s="293" t="inlineStr">
        <is>
          <t>Vacarezza Salas, Pedro</t>
        </is>
      </c>
      <c r="H340" s="293" t="inlineStr">
        <is>
          <t>Pedro</t>
        </is>
      </c>
      <c r="I340" s="293" t="inlineStr">
        <is>
          <t>Vacarezza</t>
        </is>
      </c>
      <c r="J340" s="293" t="inlineStr">
        <is>
          <t>Salas</t>
        </is>
      </c>
      <c r="K340" s="293" t="inlineStr">
        <is>
          <t>Pendiente</t>
        </is>
      </c>
      <c r="L340" s="293" t="inlineStr">
        <is>
          <t>Gerente de Ventas Empresas</t>
        </is>
      </c>
      <c r="M340" s="293" t="n"/>
      <c r="N340" s="363">
        <f>IFERROR(VALUE(B340),9999)</f>
        <v/>
      </c>
      <c r="O340" s="363">
        <f>IF(AND(G340&lt;&gt;"",K340&lt;&gt;"NO",OR(PARAMETROS!$B$2="TODAS",F340=PARAMETROS!$B$2),OR(PARAMETROS!$B$3="SI y Pendiente",K340="SI")),"SI","NO")</f>
        <v/>
      </c>
      <c r="P340" s="363">
        <f>IF(O340="SI",COUNTIFS($O:$O,"SI",$N:$N,"&lt;"&amp;N340)+COUNTIFS($O:$O,"SI",$N:$N,N340,$A:$A,"&lt;="&amp;A340),"")</f>
        <v/>
      </c>
      <c r="Q340" s="363">
        <f>IF(O340="SI",IFERROR(INDEX('MAPA ASIENTOS'!$D:$D,MATCH(P340,'MAPA ASIENTOS'!$A:$A,0)),"SIN ASIGNAR"),"")</f>
        <v/>
      </c>
    </row>
    <row r="341" hidden="1" ht="12.75" customFormat="1" customHeight="1" s="291">
      <c r="A341" s="297">
        <f>ROW()-1</f>
        <v/>
      </c>
      <c r="B341" s="297" t="inlineStr">
        <is>
          <t>S/P</t>
        </is>
      </c>
      <c r="C341" s="297" t="inlineStr">
        <is>
          <t>Resto de fuentes / orden original del Maestro: PROVEEDORES</t>
        </is>
      </c>
      <c r="D341" s="297" t="inlineStr">
        <is>
          <t>Proveedores</t>
        </is>
      </c>
      <c r="E341" s="297" t="n"/>
      <c r="F341" s="297" t="inlineStr">
        <is>
          <t>Lateral</t>
        </is>
      </c>
      <c r="G341" s="297" t="inlineStr">
        <is>
          <t>Mercado, Gonzalo</t>
        </is>
      </c>
      <c r="H341" s="297" t="inlineStr">
        <is>
          <t>Gonzalo</t>
        </is>
      </c>
      <c r="I341" s="297" t="inlineStr">
        <is>
          <t>Mercado</t>
        </is>
      </c>
      <c r="J341" s="297" t="n"/>
      <c r="K341" s="297" t="inlineStr">
        <is>
          <t>Pendiente</t>
        </is>
      </c>
      <c r="L341" s="297" t="inlineStr">
        <is>
          <t>Gerente Operaciones</t>
        </is>
      </c>
      <c r="M341" s="297" t="n"/>
      <c r="N341" s="363">
        <f>IFERROR(VALUE(B341),9999)</f>
        <v/>
      </c>
      <c r="O341" s="363">
        <f>IF(AND(G341&lt;&gt;"",K341&lt;&gt;"NO",OR(PARAMETROS!$B$2="TODAS",F341=PARAMETROS!$B$2),OR(PARAMETROS!$B$3="SI y Pendiente",K341="SI")),"SI","NO")</f>
        <v/>
      </c>
      <c r="P341" s="363">
        <f>IF(O341="SI",COUNTIFS($O:$O,"SI",$N:$N,"&lt;"&amp;N341)+COUNTIFS($O:$O,"SI",$N:$N,N341,$A:$A,"&lt;="&amp;A341),"")</f>
        <v/>
      </c>
      <c r="Q341" s="363">
        <f>IF(O341="SI",IFERROR(INDEX('MAPA ASIENTOS'!$D:$D,MATCH(P341,'MAPA ASIENTOS'!$A:$A,0)),"SIN ASIGNAR"),"")</f>
        <v/>
      </c>
    </row>
    <row r="342" hidden="1" ht="12.75" customFormat="1" customHeight="1" s="291">
      <c r="A342" s="293">
        <f>ROW()-1</f>
        <v/>
      </c>
      <c r="B342" s="293" t="inlineStr">
        <is>
          <t>S/P</t>
        </is>
      </c>
      <c r="C342" s="293" t="inlineStr">
        <is>
          <t>Resto de fuentes / orden original del Maestro: PROVEEDORES</t>
        </is>
      </c>
      <c r="D342" s="293" t="inlineStr">
        <is>
          <t>Proveedores</t>
        </is>
      </c>
      <c r="E342" s="293" t="n"/>
      <c r="F342" s="293" t="inlineStr">
        <is>
          <t>VIP</t>
        </is>
      </c>
      <c r="G342" s="293" t="inlineStr">
        <is>
          <t>Figueroa Ortiz, Carlos</t>
        </is>
      </c>
      <c r="H342" s="293" t="inlineStr">
        <is>
          <t>Carlos</t>
        </is>
      </c>
      <c r="I342" s="293" t="inlineStr">
        <is>
          <t>Figueroa</t>
        </is>
      </c>
      <c r="J342" s="293" t="inlineStr">
        <is>
          <t>Ortiz</t>
        </is>
      </c>
      <c r="K342" s="293" t="inlineStr">
        <is>
          <t>Pendiente</t>
        </is>
      </c>
      <c r="L342" s="293" t="inlineStr">
        <is>
          <t>Gerente Sucursal ASMAR</t>
        </is>
      </c>
      <c r="M342" s="293" t="n"/>
      <c r="N342" s="363">
        <f>IFERROR(VALUE(B342),9999)</f>
        <v/>
      </c>
      <c r="O342" s="363">
        <f>IF(AND(G342&lt;&gt;"",K342&lt;&gt;"NO",OR(PARAMETROS!$B$2="TODAS",F342=PARAMETROS!$B$2),OR(PARAMETROS!$B$3="SI y Pendiente",K342="SI")),"SI","NO")</f>
        <v/>
      </c>
      <c r="P342" s="363">
        <f>IF(O342="SI",COUNTIFS($O:$O,"SI",$N:$N,"&lt;"&amp;N342)+COUNTIFS($O:$O,"SI",$N:$N,N342,$A:$A,"&lt;="&amp;A342),"")</f>
        <v/>
      </c>
      <c r="Q342" s="363">
        <f>IF(O342="SI",IFERROR(INDEX('MAPA ASIENTOS'!$D:$D,MATCH(P342,'MAPA ASIENTOS'!$A:$A,0)),"SIN ASIGNAR"),"")</f>
        <v/>
      </c>
    </row>
    <row r="343" hidden="1" ht="12.75" customFormat="1" customHeight="1" s="291">
      <c r="A343" s="297">
        <f>ROW()-1</f>
        <v/>
      </c>
      <c r="B343" s="297" t="inlineStr">
        <is>
          <t>S/P</t>
        </is>
      </c>
      <c r="C343" s="297" t="inlineStr">
        <is>
          <t>Resto de fuentes / orden original del Maestro: PROVEEDORES</t>
        </is>
      </c>
      <c r="D343" s="297" t="inlineStr">
        <is>
          <t>Proveedores</t>
        </is>
      </c>
      <c r="E343" s="297" t="n"/>
      <c r="F343" s="297" t="inlineStr">
        <is>
          <t>Lateral</t>
        </is>
      </c>
      <c r="G343" s="297" t="inlineStr">
        <is>
          <t>Oliva Barriga, César</t>
        </is>
      </c>
      <c r="H343" s="297" t="inlineStr">
        <is>
          <t>César</t>
        </is>
      </c>
      <c r="I343" s="297" t="inlineStr">
        <is>
          <t>Oliva</t>
        </is>
      </c>
      <c r="J343" s="297" t="inlineStr">
        <is>
          <t>Barriga</t>
        </is>
      </c>
      <c r="K343" s="297" t="inlineStr">
        <is>
          <t>Pendiente</t>
        </is>
      </c>
      <c r="L343" s="297" t="inlineStr">
        <is>
          <t>Gerente Sucursal Valdivia</t>
        </is>
      </c>
      <c r="M343" s="297" t="n"/>
      <c r="N343" s="363">
        <f>IFERROR(VALUE(B343),9999)</f>
        <v/>
      </c>
      <c r="O343" s="363">
        <f>IF(AND(G343&lt;&gt;"",K343&lt;&gt;"NO",OR(PARAMETROS!$B$2="TODAS",F343=PARAMETROS!$B$2),OR(PARAMETROS!$B$3="SI y Pendiente",K343="SI")),"SI","NO")</f>
        <v/>
      </c>
      <c r="P343" s="363">
        <f>IF(O343="SI",COUNTIFS($O:$O,"SI",$N:$N,"&lt;"&amp;N343)+COUNTIFS($O:$O,"SI",$N:$N,N343,$A:$A,"&lt;="&amp;A343),"")</f>
        <v/>
      </c>
      <c r="Q343" s="363">
        <f>IF(O343="SI",IFERROR(INDEX('MAPA ASIENTOS'!$D:$D,MATCH(P343,'MAPA ASIENTOS'!$A:$A,0)),"SIN ASIGNAR"),"")</f>
        <v/>
      </c>
    </row>
    <row r="344" hidden="1" ht="12.75" customFormat="1" customHeight="1" s="291">
      <c r="A344" s="293">
        <f>ROW()-1</f>
        <v/>
      </c>
      <c r="B344" s="293" t="inlineStr">
        <is>
          <t>S/P</t>
        </is>
      </c>
      <c r="C344" s="293" t="inlineStr">
        <is>
          <t>Resto de fuentes / orden original del Maestro: PROVEEDORES</t>
        </is>
      </c>
      <c r="D344" s="293" t="inlineStr">
        <is>
          <t>Proveedores</t>
        </is>
      </c>
      <c r="E344" s="293" t="n"/>
      <c r="F344" s="293" t="inlineStr">
        <is>
          <t>Lateral</t>
        </is>
      </c>
      <c r="G344" s="293" t="inlineStr">
        <is>
          <t>Almendra, Iván</t>
        </is>
      </c>
      <c r="H344" s="293" t="inlineStr">
        <is>
          <t>Iván</t>
        </is>
      </c>
      <c r="I344" s="293" t="inlineStr">
        <is>
          <t>Almendra</t>
        </is>
      </c>
      <c r="J344" s="293" t="n"/>
      <c r="K344" s="293" t="inlineStr">
        <is>
          <t>Pendiente</t>
        </is>
      </c>
      <c r="L344" s="293" t="inlineStr">
        <is>
          <t>Gerente Zona Sur B. Bosch</t>
        </is>
      </c>
      <c r="M344" s="293" t="n"/>
      <c r="N344" s="363">
        <f>IFERROR(VALUE(B344),9999)</f>
        <v/>
      </c>
      <c r="O344" s="363">
        <f>IF(AND(G344&lt;&gt;"",K344&lt;&gt;"NO",OR(PARAMETROS!$B$2="TODAS",F344=PARAMETROS!$B$2),OR(PARAMETROS!$B$3="SI y Pendiente",K344="SI")),"SI","NO")</f>
        <v/>
      </c>
      <c r="P344" s="363">
        <f>IF(O344="SI",COUNTIFS($O:$O,"SI",$N:$N,"&lt;"&amp;N344)+COUNTIFS($O:$O,"SI",$N:$N,N344,$A:$A,"&lt;="&amp;A344),"")</f>
        <v/>
      </c>
      <c r="Q344" s="363">
        <f>IF(O344="SI",IFERROR(INDEX('MAPA ASIENTOS'!$D:$D,MATCH(P344,'MAPA ASIENTOS'!$A:$A,0)),"SIN ASIGNAR"),"")</f>
        <v/>
      </c>
    </row>
    <row r="345" hidden="1" ht="12.75" customFormat="1" customHeight="1" s="291">
      <c r="A345" s="297">
        <f>ROW()-1</f>
        <v/>
      </c>
      <c r="B345" s="297" t="inlineStr">
        <is>
          <t>S/P</t>
        </is>
      </c>
      <c r="C345" s="297" t="inlineStr">
        <is>
          <t>Resto de fuentes / orden original del Maestro: PROVEEDORES</t>
        </is>
      </c>
      <c r="D345" s="297" t="inlineStr">
        <is>
          <t>Proveedores</t>
        </is>
      </c>
      <c r="E345" s="297" t="n"/>
      <c r="F345" s="297" t="inlineStr">
        <is>
          <t>Lateral</t>
        </is>
      </c>
      <c r="G345" s="297" t="inlineStr">
        <is>
          <t>Garín, Gonzalo</t>
        </is>
      </c>
      <c r="H345" s="297" t="inlineStr">
        <is>
          <t>Gonzalo</t>
        </is>
      </c>
      <c r="I345" s="297" t="inlineStr">
        <is>
          <t>Garín</t>
        </is>
      </c>
      <c r="J345" s="297" t="n"/>
      <c r="K345" s="297" t="inlineStr">
        <is>
          <t>Pendiente</t>
        </is>
      </c>
      <c r="L345" s="297" t="inlineStr">
        <is>
          <t>Jefe de Proyecto</t>
        </is>
      </c>
      <c r="M345" s="297" t="n"/>
      <c r="N345" s="363">
        <f>IFERROR(VALUE(B345),9999)</f>
        <v/>
      </c>
      <c r="O345" s="363">
        <f>IF(AND(G345&lt;&gt;"",K345&lt;&gt;"NO",OR(PARAMETROS!$B$2="TODAS",F345=PARAMETROS!$B$2),OR(PARAMETROS!$B$3="SI y Pendiente",K345="SI")),"SI","NO")</f>
        <v/>
      </c>
      <c r="P345" s="363">
        <f>IF(O345="SI",COUNTIFS($O:$O,"SI",$N:$N,"&lt;"&amp;N345)+COUNTIFS($O:$O,"SI",$N:$N,N345,$A:$A,"&lt;="&amp;A345),"")</f>
        <v/>
      </c>
      <c r="Q345" s="363">
        <f>IF(O345="SI",IFERROR(INDEX('MAPA ASIENTOS'!$D:$D,MATCH(P345,'MAPA ASIENTOS'!$A:$A,0)),"SIN ASIGNAR"),"")</f>
        <v/>
      </c>
    </row>
    <row r="346" hidden="1" ht="12.75" customFormat="1" customHeight="1" s="291">
      <c r="A346" s="293">
        <f>ROW()-1</f>
        <v/>
      </c>
      <c r="B346" s="293" t="inlineStr">
        <is>
          <t>S/P</t>
        </is>
      </c>
      <c r="C346" s="293" t="inlineStr">
        <is>
          <t>Resto de fuentes / orden original del Maestro: PROVEEDORES</t>
        </is>
      </c>
      <c r="D346" s="293" t="inlineStr">
        <is>
          <t>Proveedores</t>
        </is>
      </c>
      <c r="E346" s="293" t="n"/>
      <c r="F346" s="293" t="inlineStr">
        <is>
          <t>Lateral</t>
        </is>
      </c>
      <c r="G346" s="293" t="inlineStr">
        <is>
          <t>Swett Swett, José Miguel</t>
        </is>
      </c>
      <c r="H346" s="293" t="inlineStr">
        <is>
          <t>José Miguel</t>
        </is>
      </c>
      <c r="I346" s="293" t="inlineStr">
        <is>
          <t>Swett</t>
        </is>
      </c>
      <c r="J346" s="293" t="inlineStr">
        <is>
          <t>Swett</t>
        </is>
      </c>
      <c r="K346" s="293" t="inlineStr">
        <is>
          <t>Pendiente</t>
        </is>
      </c>
      <c r="L346" s="293" t="inlineStr">
        <is>
          <t>Jefe de Proyecto</t>
        </is>
      </c>
      <c r="M346" s="293" t="n"/>
      <c r="N346" s="363">
        <f>IFERROR(VALUE(B346),9999)</f>
        <v/>
      </c>
      <c r="O346" s="363">
        <f>IF(AND(G346&lt;&gt;"",K346&lt;&gt;"NO",OR(PARAMETROS!$B$2="TODAS",F346=PARAMETROS!$B$2),OR(PARAMETROS!$B$3="SI y Pendiente",K346="SI")),"SI","NO")</f>
        <v/>
      </c>
      <c r="P346" s="363">
        <f>IF(O346="SI",COUNTIFS($O:$O,"SI",$N:$N,"&lt;"&amp;N346)+COUNTIFS($O:$O,"SI",$N:$N,N346,$A:$A,"&lt;="&amp;A346),"")</f>
        <v/>
      </c>
      <c r="Q346" s="363">
        <f>IF(O346="SI",IFERROR(INDEX('MAPA ASIENTOS'!$D:$D,MATCH(P346,'MAPA ASIENTOS'!$A:$A,0)),"SIN ASIGNAR"),"")</f>
        <v/>
      </c>
    </row>
    <row r="347" hidden="1" ht="12.75" customFormat="1" customHeight="1" s="291">
      <c r="A347" s="297">
        <f>ROW()-1</f>
        <v/>
      </c>
      <c r="B347" s="297" t="inlineStr">
        <is>
          <t>S/P</t>
        </is>
      </c>
      <c r="C347" s="297" t="inlineStr">
        <is>
          <t>Resto de fuentes / orden original del Maestro: PROVEEDORES</t>
        </is>
      </c>
      <c r="D347" s="297" t="inlineStr">
        <is>
          <t>Proveedores</t>
        </is>
      </c>
      <c r="E347" s="297" t="n"/>
      <c r="F347" s="297" t="inlineStr">
        <is>
          <t>Lateral</t>
        </is>
      </c>
      <c r="G347" s="297" t="inlineStr">
        <is>
          <t>Contreras, Ricardo</t>
        </is>
      </c>
      <c r="H347" s="297" t="inlineStr">
        <is>
          <t>Ricardo</t>
        </is>
      </c>
      <c r="I347" s="297" t="inlineStr">
        <is>
          <t>Contreras</t>
        </is>
      </c>
      <c r="J347" s="297" t="n"/>
      <c r="K347" s="297" t="inlineStr">
        <is>
          <t>Pendiente</t>
        </is>
      </c>
      <c r="L347" s="297" t="inlineStr">
        <is>
          <t>Jefe de Proyecto</t>
        </is>
      </c>
      <c r="M347" s="297" t="n"/>
      <c r="N347" s="363">
        <f>IFERROR(VALUE(B347),9999)</f>
        <v/>
      </c>
      <c r="O347" s="363">
        <f>IF(AND(G347&lt;&gt;"",K347&lt;&gt;"NO",OR(PARAMETROS!$B$2="TODAS",F347=PARAMETROS!$B$2),OR(PARAMETROS!$B$3="SI y Pendiente",K347="SI")),"SI","NO")</f>
        <v/>
      </c>
      <c r="P347" s="363">
        <f>IF(O347="SI",COUNTIFS($O:$O,"SI",$N:$N,"&lt;"&amp;N347)+COUNTIFS($O:$O,"SI",$N:$N,N347,$A:$A,"&lt;="&amp;A347),"")</f>
        <v/>
      </c>
      <c r="Q347" s="363">
        <f>IF(O347="SI",IFERROR(INDEX('MAPA ASIENTOS'!$D:$D,MATCH(P347,'MAPA ASIENTOS'!$A:$A,0)),"SIN ASIGNAR"),"")</f>
        <v/>
      </c>
    </row>
    <row r="348" hidden="1" ht="12.75" customFormat="1" customHeight="1" s="291">
      <c r="A348" s="293">
        <f>ROW()-1</f>
        <v/>
      </c>
      <c r="B348" s="293" t="inlineStr">
        <is>
          <t>S/P</t>
        </is>
      </c>
      <c r="C348" s="293" t="inlineStr">
        <is>
          <t>Resto de fuentes / orden original del Maestro: PROVEEDORES</t>
        </is>
      </c>
      <c r="D348" s="293" t="inlineStr">
        <is>
          <t>Proveedores</t>
        </is>
      </c>
      <c r="E348" s="293" t="n"/>
      <c r="F348" s="293" t="inlineStr">
        <is>
          <t>VIP</t>
        </is>
      </c>
      <c r="G348" s="293" t="inlineStr">
        <is>
          <t>Fraga, José</t>
        </is>
      </c>
      <c r="H348" s="293" t="inlineStr">
        <is>
          <t>José</t>
        </is>
      </c>
      <c r="I348" s="293" t="inlineStr">
        <is>
          <t>Fraga</t>
        </is>
      </c>
      <c r="J348" s="293" t="n"/>
      <c r="K348" s="293" t="inlineStr">
        <is>
          <t>Pendiente</t>
        </is>
      </c>
      <c r="L348" s="293" t="inlineStr">
        <is>
          <t>Jefe de Prpyecto</t>
        </is>
      </c>
      <c r="M348" s="293" t="n"/>
      <c r="N348" s="363">
        <f>IFERROR(VALUE(B348),9999)</f>
        <v/>
      </c>
      <c r="O348" s="363">
        <f>IF(AND(G348&lt;&gt;"",K348&lt;&gt;"NO",OR(PARAMETROS!$B$2="TODAS",F348=PARAMETROS!$B$2),OR(PARAMETROS!$B$3="SI y Pendiente",K348="SI")),"SI","NO")</f>
        <v/>
      </c>
      <c r="P348" s="363">
        <f>IF(O348="SI",COUNTIFS($O:$O,"SI",$N:$N,"&lt;"&amp;N348)+COUNTIFS($O:$O,"SI",$N:$N,N348,$A:$A,"&lt;="&amp;A348),"")</f>
        <v/>
      </c>
      <c r="Q348" s="363">
        <f>IF(O348="SI",IFERROR(INDEX('MAPA ASIENTOS'!$D:$D,MATCH(P348,'MAPA ASIENTOS'!$A:$A,0)),"SIN ASIGNAR"),"")</f>
        <v/>
      </c>
    </row>
    <row r="349" hidden="1" ht="12.75" customFormat="1" customHeight="1" s="291">
      <c r="A349" s="297">
        <f>ROW()-1</f>
        <v/>
      </c>
      <c r="B349" s="297" t="inlineStr">
        <is>
          <t>S/P</t>
        </is>
      </c>
      <c r="C349" s="297" t="inlineStr">
        <is>
          <t>Resto de fuentes / orden original del Maestro: PROVEEDORES</t>
        </is>
      </c>
      <c r="D349" s="297" t="inlineStr">
        <is>
          <t>Proveedores</t>
        </is>
      </c>
      <c r="E349" s="297" t="n"/>
      <c r="F349" s="297" t="inlineStr">
        <is>
          <t>Lateral</t>
        </is>
      </c>
      <c r="G349" s="297" t="inlineStr">
        <is>
          <t>Millan Orellana, Jorge</t>
        </is>
      </c>
      <c r="H349" s="297" t="inlineStr">
        <is>
          <t>Jorge</t>
        </is>
      </c>
      <c r="I349" s="297" t="inlineStr">
        <is>
          <t>Millan</t>
        </is>
      </c>
      <c r="J349" s="297" t="inlineStr">
        <is>
          <t>Orellana</t>
        </is>
      </c>
      <c r="K349" s="297" t="inlineStr">
        <is>
          <t>Pendiente</t>
        </is>
      </c>
      <c r="L349" s="297" t="inlineStr">
        <is>
          <t>Jefe Sucursal Concepción</t>
        </is>
      </c>
      <c r="M349" s="297" t="n"/>
      <c r="N349" s="363">
        <f>IFERROR(VALUE(B349),9999)</f>
        <v/>
      </c>
      <c r="O349" s="363">
        <f>IF(AND(G349&lt;&gt;"",K349&lt;&gt;"NO",OR(PARAMETROS!$B$2="TODAS",F349=PARAMETROS!$B$2),OR(PARAMETROS!$B$3="SI y Pendiente",K349="SI")),"SI","NO")</f>
        <v/>
      </c>
      <c r="P349" s="363">
        <f>IF(O349="SI",COUNTIFS($O:$O,"SI",$N:$N,"&lt;"&amp;N349)+COUNTIFS($O:$O,"SI",$N:$N,N349,$A:$A,"&lt;="&amp;A349),"")</f>
        <v/>
      </c>
      <c r="Q349" s="363">
        <f>IF(O349="SI",IFERROR(INDEX('MAPA ASIENTOS'!$D:$D,MATCH(P349,'MAPA ASIENTOS'!$A:$A,0)),"SIN ASIGNAR"),"")</f>
        <v/>
      </c>
    </row>
    <row r="350" hidden="1" ht="12.75" customFormat="1" customHeight="1" s="291">
      <c r="A350" s="293">
        <f>ROW()-1</f>
        <v/>
      </c>
      <c r="B350" s="293" t="inlineStr">
        <is>
          <t>S/P</t>
        </is>
      </c>
      <c r="C350" s="293" t="inlineStr">
        <is>
          <t>Resto de fuentes / orden original del Maestro: PROVEEDORES</t>
        </is>
      </c>
      <c r="D350" s="293" t="inlineStr">
        <is>
          <t>Proveedores</t>
        </is>
      </c>
      <c r="E350" s="293" t="inlineStr">
        <is>
          <t>Rector</t>
        </is>
      </c>
      <c r="F350" s="293" t="inlineStr">
        <is>
          <t>VIP</t>
        </is>
      </c>
      <c r="G350" s="293" t="inlineStr">
        <is>
          <t>Parker Parker, Leif Parker</t>
        </is>
      </c>
      <c r="H350" s="293" t="inlineStr">
        <is>
          <t>Leif Parker</t>
        </is>
      </c>
      <c r="I350" s="293" t="inlineStr">
        <is>
          <t>Parker</t>
        </is>
      </c>
      <c r="J350" s="293" t="inlineStr">
        <is>
          <t>Parker</t>
        </is>
      </c>
      <c r="K350" s="293" t="inlineStr">
        <is>
          <t>Pendiente</t>
        </is>
      </c>
      <c r="L350" s="293" t="inlineStr">
        <is>
          <t>Managing Director</t>
        </is>
      </c>
      <c r="M350" s="293" t="n"/>
      <c r="N350" s="363">
        <f>IFERROR(VALUE(B350),9999)</f>
        <v/>
      </c>
      <c r="O350" s="363">
        <f>IF(AND(G350&lt;&gt;"",K350&lt;&gt;"NO",OR(PARAMETROS!$B$2="TODAS",F350=PARAMETROS!$B$2),OR(PARAMETROS!$B$3="SI y Pendiente",K350="SI")),"SI","NO")</f>
        <v/>
      </c>
      <c r="P350" s="363">
        <f>IF(O350="SI",COUNTIFS($O:$O,"SI",$N:$N,"&lt;"&amp;N350)+COUNTIFS($O:$O,"SI",$N:$N,N350,$A:$A,"&lt;="&amp;A350),"")</f>
        <v/>
      </c>
      <c r="Q350" s="363">
        <f>IF(O350="SI",IFERROR(INDEX('MAPA ASIENTOS'!$D:$D,MATCH(P350,'MAPA ASIENTOS'!$A:$A,0)),"SIN ASIGNAR"),"")</f>
        <v/>
      </c>
    </row>
    <row r="351" hidden="1" ht="12.75" customFormat="1" customHeight="1" s="291">
      <c r="A351" s="297">
        <f>ROW()-1</f>
        <v/>
      </c>
      <c r="B351" s="297" t="inlineStr">
        <is>
          <t>S/P</t>
        </is>
      </c>
      <c r="C351" s="297" t="inlineStr">
        <is>
          <t>Resto de fuentes / orden original del Maestro: PROVEEDORES</t>
        </is>
      </c>
      <c r="D351" s="297" t="inlineStr">
        <is>
          <t>Proveedores</t>
        </is>
      </c>
      <c r="E351" s="297" t="n"/>
      <c r="F351" s="297" t="inlineStr">
        <is>
          <t>VIP</t>
        </is>
      </c>
      <c r="G351" s="297" t="inlineStr">
        <is>
          <t>Sarmento, Fernanda</t>
        </is>
      </c>
      <c r="H351" s="297" t="inlineStr">
        <is>
          <t>Fernanda</t>
        </is>
      </c>
      <c r="I351" s="297" t="inlineStr">
        <is>
          <t>Sarmento</t>
        </is>
      </c>
      <c r="J351" s="297" t="n"/>
      <c r="K351" s="297" t="inlineStr">
        <is>
          <t>Pendiente</t>
        </is>
      </c>
      <c r="L351" s="297" t="inlineStr">
        <is>
          <t>Area Manager - Maritime Sputh América</t>
        </is>
      </c>
      <c r="M351" s="297" t="n"/>
      <c r="N351" s="363">
        <f>IFERROR(VALUE(B351),9999)</f>
        <v/>
      </c>
      <c r="O351" s="363">
        <f>IF(AND(G351&lt;&gt;"",K351&lt;&gt;"NO",OR(PARAMETROS!$B$2="TODAS",F351=PARAMETROS!$B$2),OR(PARAMETROS!$B$3="SI y Pendiente",K351="SI")),"SI","NO")</f>
        <v/>
      </c>
      <c r="P351" s="363">
        <f>IF(O351="SI",COUNTIFS($O:$O,"SI",$N:$N,"&lt;"&amp;N351)+COUNTIFS($O:$O,"SI",$N:$N,N351,$A:$A,"&lt;="&amp;A351),"")</f>
        <v/>
      </c>
      <c r="Q351" s="363">
        <f>IF(O351="SI",IFERROR(INDEX('MAPA ASIENTOS'!$D:$D,MATCH(P351,'MAPA ASIENTOS'!$A:$A,0)),"SIN ASIGNAR"),"")</f>
        <v/>
      </c>
    </row>
    <row r="352" hidden="1" ht="12.75" customFormat="1" customHeight="1" s="291">
      <c r="A352" s="293">
        <f>ROW()-1</f>
        <v/>
      </c>
      <c r="B352" s="293" t="inlineStr">
        <is>
          <t>S/P</t>
        </is>
      </c>
      <c r="C352" s="293" t="inlineStr">
        <is>
          <t>Resto de fuentes / orden original del Maestro: PROVEEDORES</t>
        </is>
      </c>
      <c r="D352" s="293" t="inlineStr">
        <is>
          <t>Proveedores</t>
        </is>
      </c>
      <c r="E352" s="293" t="n"/>
      <c r="F352" s="293" t="inlineStr">
        <is>
          <t>VIP</t>
        </is>
      </c>
      <c r="G352" s="293" t="inlineStr">
        <is>
          <t>Llago Hermida, Antonio José</t>
        </is>
      </c>
      <c r="H352" s="293" t="inlineStr">
        <is>
          <t>Antonio José</t>
        </is>
      </c>
      <c r="I352" s="293" t="inlineStr">
        <is>
          <t>Llago</t>
        </is>
      </c>
      <c r="J352" s="293" t="inlineStr">
        <is>
          <t>Hermida</t>
        </is>
      </c>
      <c r="K352" s="293" t="inlineStr">
        <is>
          <t>Pendiente</t>
        </is>
      </c>
      <c r="L352" s="293" t="inlineStr">
        <is>
          <t>Ceo</t>
        </is>
      </c>
      <c r="M352" s="293" t="n"/>
      <c r="N352" s="363">
        <f>IFERROR(VALUE(B352),9999)</f>
        <v/>
      </c>
      <c r="O352" s="363">
        <f>IF(AND(G352&lt;&gt;"",K352&lt;&gt;"NO",OR(PARAMETROS!$B$2="TODAS",F352=PARAMETROS!$B$2),OR(PARAMETROS!$B$3="SI y Pendiente",K352="SI")),"SI","NO")</f>
        <v/>
      </c>
      <c r="P352" s="363">
        <f>IF(O352="SI",COUNTIFS($O:$O,"SI",$N:$N,"&lt;"&amp;N352)+COUNTIFS($O:$O,"SI",$N:$N,N352,$A:$A,"&lt;="&amp;A352),"")</f>
        <v/>
      </c>
      <c r="Q352" s="363">
        <f>IF(O352="SI",IFERROR(INDEX('MAPA ASIENTOS'!$D:$D,MATCH(P352,'MAPA ASIENTOS'!$A:$A,0)),"SIN ASIGNAR"),"")</f>
        <v/>
      </c>
    </row>
    <row r="353" hidden="1" ht="12.75" customFormat="1" customHeight="1" s="291">
      <c r="A353" s="297">
        <f>ROW()-1</f>
        <v/>
      </c>
      <c r="B353" s="297" t="inlineStr">
        <is>
          <t>S/P</t>
        </is>
      </c>
      <c r="C353" s="297" t="inlineStr">
        <is>
          <t>Resto de fuentes / orden original del Maestro: PROVEEDORES</t>
        </is>
      </c>
      <c r="D353" s="297" t="inlineStr">
        <is>
          <t>Proveedores</t>
        </is>
      </c>
      <c r="E353" s="297" t="n"/>
      <c r="F353" s="297" t="inlineStr">
        <is>
          <t>VIP</t>
        </is>
      </c>
      <c r="G353" s="297" t="inlineStr">
        <is>
          <t>Catanzato, Benedetto</t>
        </is>
      </c>
      <c r="H353" s="297" t="inlineStr">
        <is>
          <t>Benedetto</t>
        </is>
      </c>
      <c r="I353" s="297" t="inlineStr">
        <is>
          <t>Catanzato</t>
        </is>
      </c>
      <c r="J353" s="297" t="n"/>
      <c r="K353" s="297" t="inlineStr">
        <is>
          <t>Pendiente</t>
        </is>
      </c>
      <c r="L353" s="297" t="inlineStr">
        <is>
          <t>Ceo</t>
        </is>
      </c>
      <c r="M353" s="297" t="n"/>
      <c r="N353" s="363">
        <f>IFERROR(VALUE(B353),9999)</f>
        <v/>
      </c>
      <c r="O353" s="363">
        <f>IF(AND(G353&lt;&gt;"",K353&lt;&gt;"NO",OR(PARAMETROS!$B$2="TODAS",F353=PARAMETROS!$B$2),OR(PARAMETROS!$B$3="SI y Pendiente",K353="SI")),"SI","NO")</f>
        <v/>
      </c>
      <c r="P353" s="363">
        <f>IF(O353="SI",COUNTIFS($O:$O,"SI",$N:$N,"&lt;"&amp;N353)+COUNTIFS($O:$O,"SI",$N:$N,N353,$A:$A,"&lt;="&amp;A353),"")</f>
        <v/>
      </c>
      <c r="Q353" s="363">
        <f>IF(O353="SI",IFERROR(INDEX('MAPA ASIENTOS'!$D:$D,MATCH(P353,'MAPA ASIENTOS'!$A:$A,0)),"SIN ASIGNAR"),"")</f>
        <v/>
      </c>
    </row>
    <row r="354" hidden="1" ht="12.75" customFormat="1" customHeight="1" s="291">
      <c r="A354" s="293">
        <f>ROW()-1</f>
        <v/>
      </c>
      <c r="B354" s="293" t="inlineStr">
        <is>
          <t>S/P</t>
        </is>
      </c>
      <c r="C354" s="293" t="inlineStr">
        <is>
          <t>Resto de fuentes / orden original del Maestro: PROVEEDORES</t>
        </is>
      </c>
      <c r="D354" s="293" t="inlineStr">
        <is>
          <t>Proveedores</t>
        </is>
      </c>
      <c r="E354" s="293" t="n"/>
      <c r="F354" s="293" t="inlineStr">
        <is>
          <t>VIP</t>
        </is>
      </c>
      <c r="G354" s="293" t="inlineStr">
        <is>
          <t>Ullbro, Björn</t>
        </is>
      </c>
      <c r="H354" s="293" t="inlineStr">
        <is>
          <t>Björn</t>
        </is>
      </c>
      <c r="I354" s="293" t="inlineStr">
        <is>
          <t>Ullbro</t>
        </is>
      </c>
      <c r="J354" s="293" t="n"/>
      <c r="K354" s="293" t="inlineStr">
        <is>
          <t>Pendiente</t>
        </is>
      </c>
      <c r="L354" s="293" t="inlineStr">
        <is>
          <t>Ceo</t>
        </is>
      </c>
      <c r="M354" s="293" t="n"/>
      <c r="N354" s="363">
        <f>IFERROR(VALUE(B354),9999)</f>
        <v/>
      </c>
      <c r="O354" s="363">
        <f>IF(AND(G354&lt;&gt;"",K354&lt;&gt;"NO",OR(PARAMETROS!$B$2="TODAS",F354=PARAMETROS!$B$2),OR(PARAMETROS!$B$3="SI y Pendiente",K354="SI")),"SI","NO")</f>
        <v/>
      </c>
      <c r="P354" s="363">
        <f>IF(O354="SI",COUNTIFS($O:$O,"SI",$N:$N,"&lt;"&amp;N354)+COUNTIFS($O:$O,"SI",$N:$N,N354,$A:$A,"&lt;="&amp;A354),"")</f>
        <v/>
      </c>
      <c r="Q354" s="363">
        <f>IF(O354="SI",IFERROR(INDEX('MAPA ASIENTOS'!$D:$D,MATCH(P354,'MAPA ASIENTOS'!$A:$A,0)),"SIN ASIGNAR"),"")</f>
        <v/>
      </c>
    </row>
    <row r="355" hidden="1" ht="12.75" customFormat="1" customHeight="1" s="291">
      <c r="A355" s="297">
        <f>ROW()-1</f>
        <v/>
      </c>
      <c r="B355" s="297" t="inlineStr">
        <is>
          <t>S/P</t>
        </is>
      </c>
      <c r="C355" s="297" t="inlineStr">
        <is>
          <t>Resto de fuentes / orden original del Maestro: PROVEEDORES</t>
        </is>
      </c>
      <c r="D355" s="297" t="inlineStr">
        <is>
          <t>Proveedores</t>
        </is>
      </c>
      <c r="E355" s="297" t="n"/>
      <c r="F355" s="297" t="inlineStr">
        <is>
          <t>VIP</t>
        </is>
      </c>
      <c r="G355" s="297" t="inlineStr">
        <is>
          <t>González, Carlos</t>
        </is>
      </c>
      <c r="H355" s="297" t="inlineStr">
        <is>
          <t>Carlos</t>
        </is>
      </c>
      <c r="I355" s="297" t="inlineStr">
        <is>
          <t>González</t>
        </is>
      </c>
      <c r="J355" s="297" t="n"/>
      <c r="K355" s="297" t="inlineStr">
        <is>
          <t>Pendiente</t>
        </is>
      </c>
      <c r="L355" s="297" t="inlineStr">
        <is>
          <t>Ceo</t>
        </is>
      </c>
      <c r="M355" s="297" t="n"/>
      <c r="N355" s="363">
        <f>IFERROR(VALUE(B355),9999)</f>
        <v/>
      </c>
      <c r="O355" s="363">
        <f>IF(AND(G355&lt;&gt;"",K355&lt;&gt;"NO",OR(PARAMETROS!$B$2="TODAS",F355=PARAMETROS!$B$2),OR(PARAMETROS!$B$3="SI y Pendiente",K355="SI")),"SI","NO")</f>
        <v/>
      </c>
      <c r="P355" s="363">
        <f>IF(O355="SI",COUNTIFS($O:$O,"SI",$N:$N,"&lt;"&amp;N355)+COUNTIFS($O:$O,"SI",$N:$N,N355,$A:$A,"&lt;="&amp;A355),"")</f>
        <v/>
      </c>
      <c r="Q355" s="363">
        <f>IF(O355="SI",IFERROR(INDEX('MAPA ASIENTOS'!$D:$D,MATCH(P355,'MAPA ASIENTOS'!$A:$A,0)),"SIN ASIGNAR"),"")</f>
        <v/>
      </c>
    </row>
    <row r="356" hidden="1" ht="12.75" customFormat="1" customHeight="1" s="291">
      <c r="A356" s="293">
        <f>ROW()-1</f>
        <v/>
      </c>
      <c r="B356" s="293" t="inlineStr">
        <is>
          <t>S/P</t>
        </is>
      </c>
      <c r="C356" s="293" t="inlineStr">
        <is>
          <t>Resto de fuentes / orden original del Maestro: PROVEEDORES</t>
        </is>
      </c>
      <c r="D356" s="293" t="inlineStr">
        <is>
          <t>Proveedores</t>
        </is>
      </c>
      <c r="E356" s="293" t="n"/>
      <c r="F356" s="293" t="inlineStr">
        <is>
          <t>VIP</t>
        </is>
      </c>
      <c r="G356" s="293" t="inlineStr">
        <is>
          <t>Cook, Mark</t>
        </is>
      </c>
      <c r="H356" s="293" t="inlineStr">
        <is>
          <t>Mark</t>
        </is>
      </c>
      <c r="I356" s="293" t="inlineStr">
        <is>
          <t>Cook</t>
        </is>
      </c>
      <c r="J356" s="293" t="n"/>
      <c r="K356" s="293" t="inlineStr">
        <is>
          <t>Pendiente</t>
        </is>
      </c>
      <c r="L356" s="293" t="inlineStr">
        <is>
          <t>Chief Technical Officer</t>
        </is>
      </c>
      <c r="M356" s="293" t="n"/>
      <c r="N356" s="363">
        <f>IFERROR(VALUE(B356),9999)</f>
        <v/>
      </c>
      <c r="O356" s="363">
        <f>IF(AND(G356&lt;&gt;"",K356&lt;&gt;"NO",OR(PARAMETROS!$B$2="TODAS",F356=PARAMETROS!$B$2),OR(PARAMETROS!$B$3="SI y Pendiente",K356="SI")),"SI","NO")</f>
        <v/>
      </c>
      <c r="P356" s="363">
        <f>IF(O356="SI",COUNTIFS($O:$O,"SI",$N:$N,"&lt;"&amp;N356)+COUNTIFS($O:$O,"SI",$N:$N,N356,$A:$A,"&lt;="&amp;A356),"")</f>
        <v/>
      </c>
      <c r="Q356" s="363">
        <f>IF(O356="SI",IFERROR(INDEX('MAPA ASIENTOS'!$D:$D,MATCH(P356,'MAPA ASIENTOS'!$A:$A,0)),"SIN ASIGNAR"),"")</f>
        <v/>
      </c>
    </row>
    <row r="357" hidden="1" ht="12.75" customFormat="1" customHeight="1" s="291">
      <c r="A357" s="297">
        <f>ROW()-1</f>
        <v/>
      </c>
      <c r="B357" s="297" t="inlineStr">
        <is>
          <t>S/P</t>
        </is>
      </c>
      <c r="C357" s="297" t="inlineStr">
        <is>
          <t>Resto de fuentes / orden original del Maestro: PROVEEDORES</t>
        </is>
      </c>
      <c r="D357" s="297" t="inlineStr">
        <is>
          <t>Proveedores</t>
        </is>
      </c>
      <c r="E357" s="297" t="n"/>
      <c r="F357" s="297" t="inlineStr">
        <is>
          <t>VIP</t>
        </is>
      </c>
      <c r="G357" s="297" t="inlineStr">
        <is>
          <t>Enzo Virgilio Virgilio, Enzo</t>
        </is>
      </c>
      <c r="H357" s="297" t="inlineStr">
        <is>
          <t>Enzo</t>
        </is>
      </c>
      <c r="I357" s="297" t="inlineStr">
        <is>
          <t>Enzo Virgilio</t>
        </is>
      </c>
      <c r="J357" s="297" t="inlineStr">
        <is>
          <t>Virgilio</t>
        </is>
      </c>
      <c r="K357" s="297" t="inlineStr">
        <is>
          <t>Pendiente</t>
        </is>
      </c>
      <c r="L357" s="297" t="inlineStr">
        <is>
          <t>Commercial Project Manager</t>
        </is>
      </c>
      <c r="M357" s="297" t="n"/>
      <c r="N357" s="363">
        <f>IFERROR(VALUE(B357),9999)</f>
        <v/>
      </c>
      <c r="O357" s="363">
        <f>IF(AND(G357&lt;&gt;"",K357&lt;&gt;"NO",OR(PARAMETROS!$B$2="TODAS",F357=PARAMETROS!$B$2),OR(PARAMETROS!$B$3="SI y Pendiente",K357="SI")),"SI","NO")</f>
        <v/>
      </c>
      <c r="P357" s="363">
        <f>IF(O357="SI",COUNTIFS($O:$O,"SI",$N:$N,"&lt;"&amp;N357)+COUNTIFS($O:$O,"SI",$N:$N,N357,$A:$A,"&lt;="&amp;A357),"")</f>
        <v/>
      </c>
      <c r="Q357" s="363">
        <f>IF(O357="SI",IFERROR(INDEX('MAPA ASIENTOS'!$D:$D,MATCH(P357,'MAPA ASIENTOS'!$A:$A,0)),"SIN ASIGNAR"),"")</f>
        <v/>
      </c>
    </row>
    <row r="358" hidden="1" ht="12.75" customFormat="1" customHeight="1" s="291">
      <c r="A358" s="293">
        <f>ROW()-1</f>
        <v/>
      </c>
      <c r="B358" s="293" t="inlineStr">
        <is>
          <t>S/P</t>
        </is>
      </c>
      <c r="C358" s="293" t="inlineStr">
        <is>
          <t>Resto de fuentes / orden original del Maestro: PROVEEDORES</t>
        </is>
      </c>
      <c r="D358" s="293" t="inlineStr">
        <is>
          <t>Proveedores</t>
        </is>
      </c>
      <c r="E358" s="293" t="n"/>
      <c r="F358" s="293" t="inlineStr">
        <is>
          <t>VIP</t>
        </is>
      </c>
      <c r="G358" s="293" t="inlineStr">
        <is>
          <t>Guerrero Salgado, Pablo</t>
        </is>
      </c>
      <c r="H358" s="293" t="inlineStr">
        <is>
          <t>Pablo</t>
        </is>
      </c>
      <c r="I358" s="293" t="inlineStr">
        <is>
          <t>Guerrero</t>
        </is>
      </c>
      <c r="J358" s="293" t="inlineStr">
        <is>
          <t>Salgado</t>
        </is>
      </c>
      <c r="K358" s="293" t="inlineStr">
        <is>
          <t>Pendiente</t>
        </is>
      </c>
      <c r="L358" s="293" t="inlineStr">
        <is>
          <t>Coo</t>
        </is>
      </c>
      <c r="M358" s="293" t="n"/>
      <c r="N358" s="363">
        <f>IFERROR(VALUE(B358),9999)</f>
        <v/>
      </c>
      <c r="O358" s="363">
        <f>IF(AND(G358&lt;&gt;"",K358&lt;&gt;"NO",OR(PARAMETROS!$B$2="TODAS",F358=PARAMETROS!$B$2),OR(PARAMETROS!$B$3="SI y Pendiente",K358="SI")),"SI","NO")</f>
        <v/>
      </c>
      <c r="P358" s="363">
        <f>IF(O358="SI",COUNTIFS($O:$O,"SI",$N:$N,"&lt;"&amp;N358)+COUNTIFS($O:$O,"SI",$N:$N,N358,$A:$A,"&lt;="&amp;A358),"")</f>
        <v/>
      </c>
      <c r="Q358" s="363">
        <f>IF(O358="SI",IFERROR(INDEX('MAPA ASIENTOS'!$D:$D,MATCH(P358,'MAPA ASIENTOS'!$A:$A,0)),"SIN ASIGNAR"),"")</f>
        <v/>
      </c>
    </row>
    <row r="359" hidden="1" ht="12.75" customFormat="1" customHeight="1" s="291">
      <c r="A359" s="297">
        <f>ROW()-1</f>
        <v/>
      </c>
      <c r="B359" s="297" t="inlineStr">
        <is>
          <t>S/P</t>
        </is>
      </c>
      <c r="C359" s="297" t="inlineStr">
        <is>
          <t>Resto de fuentes / orden original del Maestro: PROVEEDORES</t>
        </is>
      </c>
      <c r="D359" s="297" t="inlineStr">
        <is>
          <t>Proveedores</t>
        </is>
      </c>
      <c r="E359" s="297" t="n"/>
      <c r="F359" s="297" t="inlineStr">
        <is>
          <t>VIP</t>
        </is>
      </c>
      <c r="G359" s="297" t="inlineStr">
        <is>
          <t>Fernández Félix, Marisela</t>
        </is>
      </c>
      <c r="H359" s="297" t="inlineStr">
        <is>
          <t>Marisela</t>
        </is>
      </c>
      <c r="I359" s="297" t="inlineStr">
        <is>
          <t>Fernández</t>
        </is>
      </c>
      <c r="J359" s="297" t="inlineStr">
        <is>
          <t>Félix</t>
        </is>
      </c>
      <c r="K359" s="297" t="inlineStr">
        <is>
          <t>Pendiente</t>
        </is>
      </c>
      <c r="L359" s="297" t="inlineStr">
        <is>
          <t>Desarrollo de Negocios</t>
        </is>
      </c>
      <c r="M359" s="297" t="n"/>
      <c r="N359" s="363">
        <f>IFERROR(VALUE(B359),9999)</f>
        <v/>
      </c>
      <c r="O359" s="363">
        <f>IF(AND(G359&lt;&gt;"",K359&lt;&gt;"NO",OR(PARAMETROS!$B$2="TODAS",F359=PARAMETROS!$B$2),OR(PARAMETROS!$B$3="SI y Pendiente",K359="SI")),"SI","NO")</f>
        <v/>
      </c>
      <c r="P359" s="363">
        <f>IF(O359="SI",COUNTIFS($O:$O,"SI",$N:$N,"&lt;"&amp;N359)+COUNTIFS($O:$O,"SI",$N:$N,N359,$A:$A,"&lt;="&amp;A359),"")</f>
        <v/>
      </c>
      <c r="Q359" s="363">
        <f>IF(O359="SI",IFERROR(INDEX('MAPA ASIENTOS'!$D:$D,MATCH(P359,'MAPA ASIENTOS'!$A:$A,0)),"SIN ASIGNAR"),"")</f>
        <v/>
      </c>
    </row>
    <row r="360" hidden="1" ht="12.75" customFormat="1" customHeight="1" s="291">
      <c r="A360" s="293">
        <f>ROW()-1</f>
        <v/>
      </c>
      <c r="B360" s="293" t="inlineStr">
        <is>
          <t>S/P</t>
        </is>
      </c>
      <c r="C360" s="293" t="inlineStr">
        <is>
          <t>Resto de fuentes / orden original del Maestro: PROVEEDORES</t>
        </is>
      </c>
      <c r="D360" s="293" t="inlineStr">
        <is>
          <t>Proveedores</t>
        </is>
      </c>
      <c r="E360" s="293" t="n"/>
      <c r="F360" s="293" t="inlineStr">
        <is>
          <t>VIP</t>
        </is>
      </c>
      <c r="G360" s="293" t="inlineStr">
        <is>
          <t>Ekdahl, Hans</t>
        </is>
      </c>
      <c r="H360" s="293" t="inlineStr">
        <is>
          <t>Hans</t>
        </is>
      </c>
      <c r="I360" s="293" t="inlineStr">
        <is>
          <t>Ekdahl</t>
        </is>
      </c>
      <c r="J360" s="293" t="n"/>
      <c r="K360" s="293" t="inlineStr">
        <is>
          <t>Pendiente</t>
        </is>
      </c>
      <c r="L360" s="293" t="inlineStr">
        <is>
          <t>Dnv Chile Maritime Station Manager</t>
        </is>
      </c>
      <c r="M360" s="293" t="n"/>
      <c r="N360" s="363">
        <f>IFERROR(VALUE(B360),9999)</f>
        <v/>
      </c>
      <c r="O360" s="363">
        <f>IF(AND(G360&lt;&gt;"",K360&lt;&gt;"NO",OR(PARAMETROS!$B$2="TODAS",F360=PARAMETROS!$B$2),OR(PARAMETROS!$B$3="SI y Pendiente",K360="SI")),"SI","NO")</f>
        <v/>
      </c>
      <c r="P360" s="363">
        <f>IF(O360="SI",COUNTIFS($O:$O,"SI",$N:$N,"&lt;"&amp;N360)+COUNTIFS($O:$O,"SI",$N:$N,N360,$A:$A,"&lt;="&amp;A360),"")</f>
        <v/>
      </c>
      <c r="Q360" s="363">
        <f>IF(O360="SI",IFERROR(INDEX('MAPA ASIENTOS'!$D:$D,MATCH(P360,'MAPA ASIENTOS'!$A:$A,0)),"SIN ASIGNAR"),"")</f>
        <v/>
      </c>
    </row>
    <row r="361" hidden="1" ht="12.75" customFormat="1" customHeight="1" s="291">
      <c r="A361" s="297">
        <f>ROW()-1</f>
        <v/>
      </c>
      <c r="B361" s="297" t="inlineStr">
        <is>
          <t>S/P</t>
        </is>
      </c>
      <c r="C361" s="297" t="inlineStr">
        <is>
          <t>Resto de fuentes / orden original del Maestro: PROVEEDORES</t>
        </is>
      </c>
      <c r="D361" s="297" t="inlineStr">
        <is>
          <t>Proveedores</t>
        </is>
      </c>
      <c r="E361" s="297" t="n"/>
      <c r="F361" s="297" t="inlineStr">
        <is>
          <t>Lateral</t>
        </is>
      </c>
      <c r="G361" s="297" t="inlineStr">
        <is>
          <t>Novoa, Carlos</t>
        </is>
      </c>
      <c r="H361" s="297" t="inlineStr">
        <is>
          <t>Carlos</t>
        </is>
      </c>
      <c r="I361" s="297" t="inlineStr">
        <is>
          <t>Novoa</t>
        </is>
      </c>
      <c r="J361" s="297" t="n"/>
      <c r="K361" s="297" t="inlineStr">
        <is>
          <t>Pendiente</t>
        </is>
      </c>
      <c r="L361" s="297" t="inlineStr">
        <is>
          <t>Ejecutivo Comercial</t>
        </is>
      </c>
      <c r="M361" s="297" t="n"/>
      <c r="N361" s="363">
        <f>IFERROR(VALUE(B361),9999)</f>
        <v/>
      </c>
      <c r="O361" s="363">
        <f>IF(AND(G361&lt;&gt;"",K361&lt;&gt;"NO",OR(PARAMETROS!$B$2="TODAS",F361=PARAMETROS!$B$2),OR(PARAMETROS!$B$3="SI y Pendiente",K361="SI")),"SI","NO")</f>
        <v/>
      </c>
      <c r="P361" s="363">
        <f>IF(O361="SI",COUNTIFS($O:$O,"SI",$N:$N,"&lt;"&amp;N361)+COUNTIFS($O:$O,"SI",$N:$N,N361,$A:$A,"&lt;="&amp;A361),"")</f>
        <v/>
      </c>
      <c r="Q361" s="363">
        <f>IF(O361="SI",IFERROR(INDEX('MAPA ASIENTOS'!$D:$D,MATCH(P361,'MAPA ASIENTOS'!$A:$A,0)),"SIN ASIGNAR"),"")</f>
        <v/>
      </c>
    </row>
    <row r="362" hidden="1" ht="12.75" customFormat="1" customHeight="1" s="291">
      <c r="A362" s="293">
        <f>ROW()-1</f>
        <v/>
      </c>
      <c r="B362" s="293" t="inlineStr">
        <is>
          <t>S/P</t>
        </is>
      </c>
      <c r="C362" s="293" t="inlineStr">
        <is>
          <t>Resto de fuentes / orden original del Maestro: PROVEEDORES</t>
        </is>
      </c>
      <c r="D362" s="293" t="inlineStr">
        <is>
          <t>Proveedores</t>
        </is>
      </c>
      <c r="E362" s="293" t="n"/>
      <c r="F362" s="293" t="inlineStr">
        <is>
          <t>VIP</t>
        </is>
      </c>
      <c r="G362" s="293" t="inlineStr">
        <is>
          <t>Warnck, Markus</t>
        </is>
      </c>
      <c r="H362" s="293" t="inlineStr">
        <is>
          <t>Markus</t>
        </is>
      </c>
      <c r="I362" s="293" t="inlineStr">
        <is>
          <t>Warnck</t>
        </is>
      </c>
      <c r="J362" s="293" t="n"/>
      <c r="K362" s="293" t="inlineStr">
        <is>
          <t>Pendiente</t>
        </is>
      </c>
      <c r="L362" s="293" t="inlineStr">
        <is>
          <t>Head Of Competence Center Marine</t>
        </is>
      </c>
      <c r="M362" s="293" t="n"/>
      <c r="N362" s="363">
        <f>IFERROR(VALUE(B362),9999)</f>
        <v/>
      </c>
      <c r="O362" s="363">
        <f>IF(AND(G362&lt;&gt;"",K362&lt;&gt;"NO",OR(PARAMETROS!$B$2="TODAS",F362=PARAMETROS!$B$2),OR(PARAMETROS!$B$3="SI y Pendiente",K362="SI")),"SI","NO")</f>
        <v/>
      </c>
      <c r="P362" s="363">
        <f>IF(O362="SI",COUNTIFS($O:$O,"SI",$N:$N,"&lt;"&amp;N362)+COUNTIFS($O:$O,"SI",$N:$N,N362,$A:$A,"&lt;="&amp;A362),"")</f>
        <v/>
      </c>
      <c r="Q362" s="363">
        <f>IF(O362="SI",IFERROR(INDEX('MAPA ASIENTOS'!$D:$D,MATCH(P362,'MAPA ASIENTOS'!$A:$A,0)),"SIN ASIGNAR"),"")</f>
        <v/>
      </c>
    </row>
    <row r="363" hidden="1" ht="12.75" customFormat="1" customHeight="1" s="291">
      <c r="A363" s="297">
        <f>ROW()-1</f>
        <v/>
      </c>
      <c r="B363" s="297" t="inlineStr">
        <is>
          <t>S/P</t>
        </is>
      </c>
      <c r="C363" s="297" t="inlineStr">
        <is>
          <t>Resto de fuentes / orden original del Maestro: PROVEEDORES</t>
        </is>
      </c>
      <c r="D363" s="297" t="inlineStr">
        <is>
          <t>Proveedores</t>
        </is>
      </c>
      <c r="E363" s="297" t="n"/>
      <c r="F363" s="297" t="inlineStr">
        <is>
          <t>VIP</t>
        </is>
      </c>
      <c r="G363" s="297" t="inlineStr">
        <is>
          <t>Ferreira, Maximino</t>
        </is>
      </c>
      <c r="H363" s="297" t="inlineStr">
        <is>
          <t>Maximino</t>
        </is>
      </c>
      <c r="I363" s="297" t="inlineStr">
        <is>
          <t>Ferreira</t>
        </is>
      </c>
      <c r="J363" s="297" t="n"/>
      <c r="K363" s="297" t="inlineStr">
        <is>
          <t>Pendiente</t>
        </is>
      </c>
      <c r="L363" s="297" t="inlineStr">
        <is>
          <t>Head Of Section / Principal Surveyor</t>
        </is>
      </c>
      <c r="M363" s="297" t="n"/>
      <c r="N363" s="363">
        <f>IFERROR(VALUE(B363),9999)</f>
        <v/>
      </c>
      <c r="O363" s="363">
        <f>IF(AND(G363&lt;&gt;"",K363&lt;&gt;"NO",OR(PARAMETROS!$B$2="TODAS",F363=PARAMETROS!$B$2),OR(PARAMETROS!$B$3="SI y Pendiente",K363="SI")),"SI","NO")</f>
        <v/>
      </c>
      <c r="P363" s="363">
        <f>IF(O363="SI",COUNTIFS($O:$O,"SI",$N:$N,"&lt;"&amp;N363)+COUNTIFS($O:$O,"SI",$N:$N,N363,$A:$A,"&lt;="&amp;A363),"")</f>
        <v/>
      </c>
      <c r="Q363" s="363">
        <f>IF(O363="SI",IFERROR(INDEX('MAPA ASIENTOS'!$D:$D,MATCH(P363,'MAPA ASIENTOS'!$A:$A,0)),"SIN ASIGNAR"),"")</f>
        <v/>
      </c>
    </row>
    <row r="364" hidden="1" ht="12.75" customFormat="1" customHeight="1" s="291">
      <c r="A364" s="293">
        <f>ROW()-1</f>
        <v/>
      </c>
      <c r="B364" s="293" t="inlineStr">
        <is>
          <t>S/P</t>
        </is>
      </c>
      <c r="C364" s="293" t="inlineStr">
        <is>
          <t>Resto de fuentes / orden original del Maestro: PROVEEDORES</t>
        </is>
      </c>
      <c r="D364" s="293" t="inlineStr">
        <is>
          <t>Proveedores</t>
        </is>
      </c>
      <c r="E364" s="293" t="n"/>
      <c r="F364" s="293" t="inlineStr">
        <is>
          <t>VIP</t>
        </is>
      </c>
      <c r="G364" s="293" t="inlineStr">
        <is>
          <t>Apolo, Daniele</t>
        </is>
      </c>
      <c r="H364" s="293" t="inlineStr">
        <is>
          <t>Daniele</t>
        </is>
      </c>
      <c r="I364" s="293" t="inlineStr">
        <is>
          <t>Apolo</t>
        </is>
      </c>
      <c r="J364" s="293" t="n"/>
      <c r="K364" s="293" t="inlineStr">
        <is>
          <t>Pendiente</t>
        </is>
      </c>
      <c r="L364" s="293" t="inlineStr">
        <is>
          <t>Project Manager</t>
        </is>
      </c>
      <c r="M364" s="293" t="n"/>
      <c r="N364" s="363">
        <f>IFERROR(VALUE(B364),9999)</f>
        <v/>
      </c>
      <c r="O364" s="363">
        <f>IF(AND(G364&lt;&gt;"",K364&lt;&gt;"NO",OR(PARAMETROS!$B$2="TODAS",F364=PARAMETROS!$B$2),OR(PARAMETROS!$B$3="SI y Pendiente",K364="SI")),"SI","NO")</f>
        <v/>
      </c>
      <c r="P364" s="363">
        <f>IF(O364="SI",COUNTIFS($O:$O,"SI",$N:$N,"&lt;"&amp;N364)+COUNTIFS($O:$O,"SI",$N:$N,N364,$A:$A,"&lt;="&amp;A364),"")</f>
        <v/>
      </c>
      <c r="Q364" s="363">
        <f>IF(O364="SI",IFERROR(INDEX('MAPA ASIENTOS'!$D:$D,MATCH(P364,'MAPA ASIENTOS'!$A:$A,0)),"SIN ASIGNAR"),"")</f>
        <v/>
      </c>
    </row>
    <row r="365" hidden="1" ht="12.75" customFormat="1" customHeight="1" s="291">
      <c r="A365" s="297">
        <f>ROW()-1</f>
        <v/>
      </c>
      <c r="B365" s="297" t="inlineStr">
        <is>
          <t>S/P</t>
        </is>
      </c>
      <c r="C365" s="297" t="inlineStr">
        <is>
          <t>Resto de fuentes / orden original del Maestro: PROVEEDORES</t>
        </is>
      </c>
      <c r="D365" s="297" t="inlineStr">
        <is>
          <t>Proveedores</t>
        </is>
      </c>
      <c r="E365" s="297" t="n"/>
      <c r="F365" s="297" t="inlineStr">
        <is>
          <t>VIP</t>
        </is>
      </c>
      <c r="G365" s="297" t="inlineStr">
        <is>
          <t>Danchev Ivanov, Ivan</t>
        </is>
      </c>
      <c r="H365" s="297" t="inlineStr">
        <is>
          <t>Ivan</t>
        </is>
      </c>
      <c r="I365" s="297" t="inlineStr">
        <is>
          <t>Danchev</t>
        </is>
      </c>
      <c r="J365" s="297" t="inlineStr">
        <is>
          <t>Ivanov</t>
        </is>
      </c>
      <c r="K365" s="297" t="inlineStr">
        <is>
          <t>Pendiente</t>
        </is>
      </c>
      <c r="L365" s="297" t="inlineStr">
        <is>
          <t>Project Manager</t>
        </is>
      </c>
      <c r="M365" s="297" t="n"/>
      <c r="N365" s="363">
        <f>IFERROR(VALUE(B365),9999)</f>
        <v/>
      </c>
      <c r="O365" s="363">
        <f>IF(AND(G365&lt;&gt;"",K365&lt;&gt;"NO",OR(PARAMETROS!$B$2="TODAS",F365=PARAMETROS!$B$2),OR(PARAMETROS!$B$3="SI y Pendiente",K365="SI")),"SI","NO")</f>
        <v/>
      </c>
      <c r="P365" s="363">
        <f>IF(O365="SI",COUNTIFS($O:$O,"SI",$N:$N,"&lt;"&amp;N365)+COUNTIFS($O:$O,"SI",$N:$N,N365,$A:$A,"&lt;="&amp;A365),"")</f>
        <v/>
      </c>
      <c r="Q365" s="363">
        <f>IF(O365="SI",IFERROR(INDEX('MAPA ASIENTOS'!$D:$D,MATCH(P365,'MAPA ASIENTOS'!$A:$A,0)),"SIN ASIGNAR"),"")</f>
        <v/>
      </c>
    </row>
    <row r="366" hidden="1" ht="12.75" customFormat="1" customHeight="1" s="291">
      <c r="A366" s="293">
        <f>ROW()-1</f>
        <v/>
      </c>
      <c r="B366" s="293" t="inlineStr">
        <is>
          <t>S/P</t>
        </is>
      </c>
      <c r="C366" s="293" t="inlineStr">
        <is>
          <t>Resto de fuentes / orden original del Maestro: PROVEEDORES</t>
        </is>
      </c>
      <c r="D366" s="293" t="inlineStr">
        <is>
          <t>Proveedores</t>
        </is>
      </c>
      <c r="E366" s="293" t="n"/>
      <c r="F366" s="293" t="inlineStr">
        <is>
          <t>VIP</t>
        </is>
      </c>
      <c r="G366" s="293" t="inlineStr">
        <is>
          <t>Hupka, Kai</t>
        </is>
      </c>
      <c r="H366" s="293" t="inlineStr">
        <is>
          <t>Kai</t>
        </is>
      </c>
      <c r="I366" s="293" t="inlineStr">
        <is>
          <t>Hupka</t>
        </is>
      </c>
      <c r="J366" s="293" t="n"/>
      <c r="K366" s="293" t="inlineStr">
        <is>
          <t>Pendiente</t>
        </is>
      </c>
      <c r="L366" s="293" t="inlineStr">
        <is>
          <t>Project Manager</t>
        </is>
      </c>
      <c r="M366" s="293" t="n"/>
      <c r="N366" s="363">
        <f>IFERROR(VALUE(B366),9999)</f>
        <v/>
      </c>
      <c r="O366" s="363">
        <f>IF(AND(G366&lt;&gt;"",K366&lt;&gt;"NO",OR(PARAMETROS!$B$2="TODAS",F366=PARAMETROS!$B$2),OR(PARAMETROS!$B$3="SI y Pendiente",K366="SI")),"SI","NO")</f>
        <v/>
      </c>
      <c r="P366" s="363">
        <f>IF(O366="SI",COUNTIFS($O:$O,"SI",$N:$N,"&lt;"&amp;N366)+COUNTIFS($O:$O,"SI",$N:$N,N366,$A:$A,"&lt;="&amp;A366),"")</f>
        <v/>
      </c>
      <c r="Q366" s="363">
        <f>IF(O366="SI",IFERROR(INDEX('MAPA ASIENTOS'!$D:$D,MATCH(P366,'MAPA ASIENTOS'!$A:$A,0)),"SIN ASIGNAR"),"")</f>
        <v/>
      </c>
    </row>
    <row r="367" hidden="1" ht="12.75" customFormat="1" customHeight="1" s="291">
      <c r="A367" s="297">
        <f>ROW()-1</f>
        <v/>
      </c>
      <c r="B367" s="297" t="inlineStr">
        <is>
          <t>S/P</t>
        </is>
      </c>
      <c r="C367" s="297" t="inlineStr">
        <is>
          <t>Resto de fuentes / orden original del Maestro: PROVEEDORES</t>
        </is>
      </c>
      <c r="D367" s="297" t="inlineStr">
        <is>
          <t>Proveedores</t>
        </is>
      </c>
      <c r="E367" s="297" t="n"/>
      <c r="F367" s="297" t="inlineStr">
        <is>
          <t>VIP</t>
        </is>
      </c>
      <c r="G367" s="297" t="inlineStr">
        <is>
          <t>Chen, Li</t>
        </is>
      </c>
      <c r="H367" s="297" t="inlineStr">
        <is>
          <t>Li</t>
        </is>
      </c>
      <c r="I367" s="297" t="inlineStr">
        <is>
          <t>Chen</t>
        </is>
      </c>
      <c r="J367" s="297" t="n"/>
      <c r="K367" s="297" t="inlineStr">
        <is>
          <t>Pendiente</t>
        </is>
      </c>
      <c r="L367" s="297" t="inlineStr">
        <is>
          <t>Project Manager</t>
        </is>
      </c>
      <c r="M367" s="297" t="n"/>
      <c r="N367" s="363">
        <f>IFERROR(VALUE(B367),9999)</f>
        <v/>
      </c>
      <c r="O367" s="363">
        <f>IF(AND(G367&lt;&gt;"",K367&lt;&gt;"NO",OR(PARAMETROS!$B$2="TODAS",F367=PARAMETROS!$B$2),OR(PARAMETROS!$B$3="SI y Pendiente",K367="SI")),"SI","NO")</f>
        <v/>
      </c>
      <c r="P367" s="363">
        <f>IF(O367="SI",COUNTIFS($O:$O,"SI",$N:$N,"&lt;"&amp;N367)+COUNTIFS($O:$O,"SI",$N:$N,N367,$A:$A,"&lt;="&amp;A367),"")</f>
        <v/>
      </c>
      <c r="Q367" s="363">
        <f>IF(O367="SI",IFERROR(INDEX('MAPA ASIENTOS'!$D:$D,MATCH(P367,'MAPA ASIENTOS'!$A:$A,0)),"SIN ASIGNAR"),"")</f>
        <v/>
      </c>
    </row>
    <row r="368" hidden="1" ht="12.75" customFormat="1" customHeight="1" s="291">
      <c r="A368" s="293">
        <f>ROW()-1</f>
        <v/>
      </c>
      <c r="B368" s="293" t="inlineStr">
        <is>
          <t>S/P</t>
        </is>
      </c>
      <c r="C368" s="293" t="inlineStr">
        <is>
          <t>Resto de fuentes / orden original del Maestro: PROVEEDORES</t>
        </is>
      </c>
      <c r="D368" s="293" t="inlineStr">
        <is>
          <t>Proveedores</t>
        </is>
      </c>
      <c r="E368" s="293" t="n"/>
      <c r="F368" s="293" t="inlineStr">
        <is>
          <t>Lateral</t>
        </is>
      </c>
      <c r="G368" s="293" t="inlineStr">
        <is>
          <t>Muñoz Cabrera, Esteban</t>
        </is>
      </c>
      <c r="H368" s="293" t="inlineStr">
        <is>
          <t>Esteban</t>
        </is>
      </c>
      <c r="I368" s="293" t="inlineStr">
        <is>
          <t>Muñoz</t>
        </is>
      </c>
      <c r="J368" s="293" t="inlineStr">
        <is>
          <t>Cabrera</t>
        </is>
      </c>
      <c r="K368" s="293" t="inlineStr">
        <is>
          <t>Pendiente</t>
        </is>
      </c>
      <c r="L368" s="293" t="inlineStr">
        <is>
          <t>Representante Legal</t>
        </is>
      </c>
      <c r="M368" s="293" t="n"/>
      <c r="N368" s="363">
        <f>IFERROR(VALUE(B368),9999)</f>
        <v/>
      </c>
      <c r="O368" s="363">
        <f>IF(AND(G368&lt;&gt;"",K368&lt;&gt;"NO",OR(PARAMETROS!$B$2="TODAS",F368=PARAMETROS!$B$2),OR(PARAMETROS!$B$3="SI y Pendiente",K368="SI")),"SI","NO")</f>
        <v/>
      </c>
      <c r="P368" s="363">
        <f>IF(O368="SI",COUNTIFS($O:$O,"SI",$N:$N,"&lt;"&amp;N368)+COUNTIFS($O:$O,"SI",$N:$N,N368,$A:$A,"&lt;="&amp;A368),"")</f>
        <v/>
      </c>
      <c r="Q368" s="363">
        <f>IF(O368="SI",IFERROR(INDEX('MAPA ASIENTOS'!$D:$D,MATCH(P368,'MAPA ASIENTOS'!$A:$A,0)),"SIN ASIGNAR"),"")</f>
        <v/>
      </c>
    </row>
    <row r="369" hidden="1" ht="12.75" customFormat="1" customHeight="1" s="291">
      <c r="A369" s="297">
        <f>ROW()-1</f>
        <v/>
      </c>
      <c r="B369" s="297" t="inlineStr">
        <is>
          <t>S/P</t>
        </is>
      </c>
      <c r="C369" s="297" t="inlineStr">
        <is>
          <t>Resto de fuentes / orden original del Maestro: PROVEEDORES</t>
        </is>
      </c>
      <c r="D369" s="297" t="inlineStr">
        <is>
          <t>Proveedores</t>
        </is>
      </c>
      <c r="E369" s="297" t="n"/>
      <c r="F369" s="297" t="inlineStr">
        <is>
          <t>VIP</t>
        </is>
      </c>
      <c r="G369" s="297" t="inlineStr">
        <is>
          <t>Lange, Dirk</t>
        </is>
      </c>
      <c r="H369" s="297" t="inlineStr">
        <is>
          <t>Dirk</t>
        </is>
      </c>
      <c r="I369" s="297" t="inlineStr">
        <is>
          <t>Lange</t>
        </is>
      </c>
      <c r="J369" s="297" t="n"/>
      <c r="K369" s="297" t="inlineStr">
        <is>
          <t>Pendiente</t>
        </is>
      </c>
      <c r="L369" s="297" t="inlineStr">
        <is>
          <t>Senior Project Manager</t>
        </is>
      </c>
      <c r="M369" s="297" t="n"/>
      <c r="N369" s="363">
        <f>IFERROR(VALUE(B369),9999)</f>
        <v/>
      </c>
      <c r="O369" s="363">
        <f>IF(AND(G369&lt;&gt;"",K369&lt;&gt;"NO",OR(PARAMETROS!$B$2="TODAS",F369=PARAMETROS!$B$2),OR(PARAMETROS!$B$3="SI y Pendiente",K369="SI")),"SI","NO")</f>
        <v/>
      </c>
      <c r="P369" s="363">
        <f>IF(O369="SI",COUNTIFS($O:$O,"SI",$N:$N,"&lt;"&amp;N369)+COUNTIFS($O:$O,"SI",$N:$N,N369,$A:$A,"&lt;="&amp;A369),"")</f>
        <v/>
      </c>
      <c r="Q369" s="363">
        <f>IF(O369="SI",IFERROR(INDEX('MAPA ASIENTOS'!$D:$D,MATCH(P369,'MAPA ASIENTOS'!$A:$A,0)),"SIN ASIGNAR"),"")</f>
        <v/>
      </c>
    </row>
    <row r="370" hidden="1" ht="12.75" customFormat="1" customHeight="1" s="291">
      <c r="A370" s="293">
        <f>ROW()-1</f>
        <v/>
      </c>
      <c r="B370" s="293" t="inlineStr">
        <is>
          <t>S/P</t>
        </is>
      </c>
      <c r="C370" s="293" t="inlineStr">
        <is>
          <t>Resto de fuentes / orden original del Maestro: PROVEEDORES</t>
        </is>
      </c>
      <c r="D370" s="293" t="inlineStr">
        <is>
          <t>Proveedores</t>
        </is>
      </c>
      <c r="E370" s="293" t="n"/>
      <c r="F370" s="293" t="inlineStr">
        <is>
          <t>VIP</t>
        </is>
      </c>
      <c r="G370" s="293" t="inlineStr">
        <is>
          <t>Zimmermann, Tobias</t>
        </is>
      </c>
      <c r="H370" s="293" t="inlineStr">
        <is>
          <t>Tobias</t>
        </is>
      </c>
      <c r="I370" s="293" t="inlineStr">
        <is>
          <t>Zimmermann</t>
        </is>
      </c>
      <c r="J370" s="293" t="n"/>
      <c r="K370" s="293" t="inlineStr">
        <is>
          <t>Pendiente</t>
        </is>
      </c>
      <c r="L370" s="293" t="inlineStr">
        <is>
          <t>Technical Project Manager</t>
        </is>
      </c>
      <c r="M370" s="293" t="n"/>
      <c r="N370" s="363">
        <f>IFERROR(VALUE(B370),9999)</f>
        <v/>
      </c>
      <c r="O370" s="363">
        <f>IF(AND(G370&lt;&gt;"",K370&lt;&gt;"NO",OR(PARAMETROS!$B$2="TODAS",F370=PARAMETROS!$B$2),OR(PARAMETROS!$B$3="SI y Pendiente",K370="SI")),"SI","NO")</f>
        <v/>
      </c>
      <c r="P370" s="363">
        <f>IF(O370="SI",COUNTIFS($O:$O,"SI",$N:$N,"&lt;"&amp;N370)+COUNTIFS($O:$O,"SI",$N:$N,N370,$A:$A,"&lt;="&amp;A370),"")</f>
        <v/>
      </c>
      <c r="Q370" s="363">
        <f>IF(O370="SI",IFERROR(INDEX('MAPA ASIENTOS'!$D:$D,MATCH(P370,'MAPA ASIENTOS'!$A:$A,0)),"SIN ASIGNAR"),"")</f>
        <v/>
      </c>
    </row>
    <row r="371" hidden="1" ht="12.75" customFormat="1" customHeight="1" s="291">
      <c r="A371" s="297">
        <f>ROW()-1</f>
        <v/>
      </c>
      <c r="B371" s="297" t="inlineStr">
        <is>
          <t>S/P</t>
        </is>
      </c>
      <c r="C371" s="297" t="inlineStr">
        <is>
          <t>Resto de fuentes / orden original del Maestro: PROVEEDORES</t>
        </is>
      </c>
      <c r="D371" s="297" t="inlineStr">
        <is>
          <t>Proveedores</t>
        </is>
      </c>
      <c r="E371" s="297" t="n"/>
      <c r="F371" s="297" t="inlineStr">
        <is>
          <t>VIP</t>
        </is>
      </c>
      <c r="G371" s="297" t="inlineStr">
        <is>
          <t>David Monsen, Atle</t>
        </is>
      </c>
      <c r="H371" s="297" t="inlineStr">
        <is>
          <t>Atle</t>
        </is>
      </c>
      <c r="I371" s="297" t="inlineStr">
        <is>
          <t>David</t>
        </is>
      </c>
      <c r="J371" s="297" t="inlineStr">
        <is>
          <t>Monsen</t>
        </is>
      </c>
      <c r="K371" s="297" t="inlineStr">
        <is>
          <t>Pendiente</t>
        </is>
      </c>
      <c r="L371" s="297" t="inlineStr">
        <is>
          <t>Vp Fishery, Special Purpose And Naval – Integrated Solutions Global Sales And Marketing</t>
        </is>
      </c>
      <c r="M371" s="297" t="n"/>
      <c r="N371" s="363">
        <f>IFERROR(VALUE(B371),9999)</f>
        <v/>
      </c>
      <c r="O371" s="363">
        <f>IF(AND(G371&lt;&gt;"",K371&lt;&gt;"NO",OR(PARAMETROS!$B$2="TODAS",F371=PARAMETROS!$B$2),OR(PARAMETROS!$B$3="SI y Pendiente",K371="SI")),"SI","NO")</f>
        <v/>
      </c>
      <c r="P371" s="363">
        <f>IF(O371="SI",COUNTIFS($O:$O,"SI",$N:$N,"&lt;"&amp;N371)+COUNTIFS($O:$O,"SI",$N:$N,N371,$A:$A,"&lt;="&amp;A371),"")</f>
        <v/>
      </c>
      <c r="Q371" s="363">
        <f>IF(O371="SI",IFERROR(INDEX('MAPA ASIENTOS'!$D:$D,MATCH(P371,'MAPA ASIENTOS'!$A:$A,0)),"SIN ASIGNAR"),"")</f>
        <v/>
      </c>
    </row>
    <row r="372" hidden="1" ht="12.75" customFormat="1" customHeight="1" s="291">
      <c r="A372" s="186">
        <f>ROW()-1</f>
        <v/>
      </c>
      <c r="B372" s="186" t="inlineStr">
        <is>
          <t>S/P</t>
        </is>
      </c>
      <c r="C372" s="186" t="inlineStr">
        <is>
          <t>Resto de fuentes / orden original del Maestro: ASMARTALC</t>
        </is>
      </c>
      <c r="D372" s="186" t="inlineStr">
        <is>
          <t>ASMARtalc</t>
        </is>
      </c>
      <c r="E372" s="186" t="n"/>
      <c r="F372" s="186" t="inlineStr">
        <is>
          <t>Asmartalc</t>
        </is>
      </c>
      <c r="G372" s="186" t="n"/>
      <c r="H372" s="186" t="n"/>
      <c r="I372" s="186" t="n"/>
      <c r="J372" s="186" t="n"/>
      <c r="K372" s="186" t="inlineStr">
        <is>
          <t>Pendiente</t>
        </is>
      </c>
      <c r="L372" s="186" t="inlineStr">
        <is>
          <t>Presidente Sindicato de Empleados</t>
        </is>
      </c>
      <c r="M372" s="186" t="n"/>
      <c r="N372" s="363">
        <f>IFERROR(VALUE(B372),9999)</f>
        <v/>
      </c>
      <c r="O372" s="363">
        <f>IF(AND(G372&lt;&gt;"",K372&lt;&gt;"NO",OR(PARAMETROS!$B$2="TODAS",F372=PARAMETROS!$B$2),OR(PARAMETROS!$B$3="SI y Pendiente",K372="SI")),"SI","NO")</f>
        <v/>
      </c>
      <c r="P372" s="363">
        <f>IF(O372="SI",COUNTIFS($O:$O,"SI",$N:$N,"&lt;"&amp;N372)+COUNTIFS($O:$O,"SI",$N:$N,N372,$A:$A,"&lt;="&amp;A372),"")</f>
        <v/>
      </c>
      <c r="Q372" s="363">
        <f>IF(O372="SI",IFERROR(INDEX('MAPA ASIENTOS'!$D:$D,MATCH(P372,'MAPA ASIENTOS'!$A:$A,0)),"SIN ASIGNAR"),"")</f>
        <v/>
      </c>
    </row>
    <row r="373" hidden="1" ht="12.75" customFormat="1" customHeight="1" s="291">
      <c r="A373" s="293">
        <f>ROW()-1</f>
        <v/>
      </c>
      <c r="B373" s="293" t="inlineStr">
        <is>
          <t>S/P</t>
        </is>
      </c>
      <c r="C373" s="293" t="inlineStr">
        <is>
          <t>Resto de fuentes / orden original del Maestro: ASMARTALC</t>
        </is>
      </c>
      <c r="D373" s="293" t="inlineStr">
        <is>
          <t>ASMARtalc</t>
        </is>
      </c>
      <c r="E373" s="293" t="n"/>
      <c r="F373" s="293" t="inlineStr">
        <is>
          <t>Asmartalc</t>
        </is>
      </c>
      <c r="G373" s="293" t="n"/>
      <c r="H373" s="293" t="n"/>
      <c r="I373" s="293" t="n"/>
      <c r="J373" s="293" t="n"/>
      <c r="K373" s="293" t="inlineStr">
        <is>
          <t>Pendiente</t>
        </is>
      </c>
      <c r="L373" s="293" t="inlineStr">
        <is>
          <t>Presidente Sindicato de Funcionarios(as)</t>
        </is>
      </c>
      <c r="M373" s="293" t="n"/>
      <c r="N373" s="363">
        <f>IFERROR(VALUE(B373),9999)</f>
        <v/>
      </c>
      <c r="O373" s="363">
        <f>IF(AND(G373&lt;&gt;"",K373&lt;&gt;"NO",OR(PARAMETROS!$B$2="TODAS",F373=PARAMETROS!$B$2),OR(PARAMETROS!$B$3="SI y Pendiente",K373="SI")),"SI","NO")</f>
        <v/>
      </c>
      <c r="P373" s="363">
        <f>IF(O373="SI",COUNTIFS($O:$O,"SI",$N:$N,"&lt;"&amp;N373)+COUNTIFS($O:$O,"SI",$N:$N,N373,$A:$A,"&lt;="&amp;A373),"")</f>
        <v/>
      </c>
      <c r="Q373" s="363">
        <f>IF(O373="SI",IFERROR(INDEX('MAPA ASIENTOS'!$D:$D,MATCH(P373,'MAPA ASIENTOS'!$A:$A,0)),"SIN ASIGNAR"),"")</f>
        <v/>
      </c>
    </row>
    <row r="374" hidden="1" ht="12.75" customFormat="1" customHeight="1" s="291">
      <c r="A374" s="186">
        <f>ROW()-1</f>
        <v/>
      </c>
      <c r="B374" s="186" t="inlineStr">
        <is>
          <t>S/P</t>
        </is>
      </c>
      <c r="C374" s="186" t="inlineStr">
        <is>
          <t>Resto de fuentes / orden original del Maestro: ASMARTALC</t>
        </is>
      </c>
      <c r="D374" s="186" t="inlineStr">
        <is>
          <t>ASMARtalc</t>
        </is>
      </c>
      <c r="E374" s="186" t="n"/>
      <c r="F374" s="186" t="inlineStr">
        <is>
          <t>Asmartalc</t>
        </is>
      </c>
      <c r="G374" s="186" t="n"/>
      <c r="H374" s="186" t="n"/>
      <c r="I374" s="186" t="n"/>
      <c r="J374" s="186" t="n"/>
      <c r="K374" s="186" t="inlineStr">
        <is>
          <t>Pendiente</t>
        </is>
      </c>
      <c r="L374" s="186" t="inlineStr">
        <is>
          <t>Presidente Sindicato de Profesionales</t>
        </is>
      </c>
      <c r="M374" s="186" t="n"/>
      <c r="N374" s="363">
        <f>IFERROR(VALUE(B374),9999)</f>
        <v/>
      </c>
      <c r="O374" s="363">
        <f>IF(AND(G374&lt;&gt;"",K374&lt;&gt;"NO",OR(PARAMETROS!$B$2="TODAS",F374=PARAMETROS!$B$2),OR(PARAMETROS!$B$3="SI y Pendiente",K374="SI")),"SI","NO")</f>
        <v/>
      </c>
      <c r="P374" s="363">
        <f>IF(O374="SI",COUNTIFS($O:$O,"SI",$N:$N,"&lt;"&amp;N374)+COUNTIFS($O:$O,"SI",$N:$N,N374,$A:$A,"&lt;="&amp;A374),"")</f>
        <v/>
      </c>
      <c r="Q374" s="363">
        <f>IF(O374="SI",IFERROR(INDEX('MAPA ASIENTOS'!$D:$D,MATCH(P374,'MAPA ASIENTOS'!$A:$A,0)),"SIN ASIGNAR"),"")</f>
        <v/>
      </c>
    </row>
    <row r="375" hidden="1" ht="12.75" customFormat="1" customHeight="1" s="291">
      <c r="A375" s="293">
        <f>ROW()-1</f>
        <v/>
      </c>
      <c r="B375" s="293" t="inlineStr">
        <is>
          <t>S/P</t>
        </is>
      </c>
      <c r="C375" s="293" t="inlineStr">
        <is>
          <t>Resto de fuentes / orden original del Maestro: ASMARTALC</t>
        </is>
      </c>
      <c r="D375" s="293" t="inlineStr">
        <is>
          <t>ASMARtalc</t>
        </is>
      </c>
      <c r="E375" s="293" t="n"/>
      <c r="F375" s="293" t="inlineStr">
        <is>
          <t>Asmartalc</t>
        </is>
      </c>
      <c r="G375" s="293" t="n"/>
      <c r="H375" s="293" t="n"/>
      <c r="I375" s="293" t="n"/>
      <c r="J375" s="293" t="n"/>
      <c r="K375" s="293" t="inlineStr">
        <is>
          <t>Pendiente</t>
        </is>
      </c>
      <c r="L375" s="293" t="inlineStr">
        <is>
          <t>Presidente Sindicato de Trabajadores</t>
        </is>
      </c>
      <c r="M375" s="293" t="n"/>
      <c r="N375" s="363">
        <f>IFERROR(VALUE(B375),9999)</f>
        <v/>
      </c>
      <c r="O375" s="363">
        <f>IF(AND(G375&lt;&gt;"",K375&lt;&gt;"NO",OR(PARAMETROS!$B$2="TODAS",F375=PARAMETROS!$B$2),OR(PARAMETROS!$B$3="SI y Pendiente",K375="SI")),"SI","NO")</f>
        <v/>
      </c>
      <c r="P375" s="363">
        <f>IF(O375="SI",COUNTIFS($O:$O,"SI",$N:$N,"&lt;"&amp;N375)+COUNTIFS($O:$O,"SI",$N:$N,N375,$A:$A,"&lt;="&amp;A375),"")</f>
        <v/>
      </c>
      <c r="Q375" s="363">
        <f>IF(O375="SI",IFERROR(INDEX('MAPA ASIENTOS'!$D:$D,MATCH(P375,'MAPA ASIENTOS'!$A:$A,0)),"SIN ASIGNAR"),"")</f>
        <v/>
      </c>
    </row>
    <row r="376" hidden="1" ht="12.75" customFormat="1" customHeight="1" s="291">
      <c r="A376" s="186">
        <f>ROW()-1</f>
        <v/>
      </c>
      <c r="B376" s="186" t="inlineStr">
        <is>
          <t>S/P</t>
        </is>
      </c>
      <c r="C376" s="186" t="inlineStr">
        <is>
          <t>Resto de fuentes / orden original del Maestro: ASMARTALC</t>
        </is>
      </c>
      <c r="D376" s="186" t="inlineStr">
        <is>
          <t>ASMARtalc</t>
        </is>
      </c>
      <c r="E376" s="186" t="n"/>
      <c r="F376" s="186" t="inlineStr">
        <is>
          <t>Asmartalc</t>
        </is>
      </c>
      <c r="G376" s="186" t="n"/>
      <c r="H376" s="186" t="n"/>
      <c r="I376" s="186" t="n"/>
      <c r="J376" s="186" t="n"/>
      <c r="K376" s="186" t="inlineStr">
        <is>
          <t>Pendiente</t>
        </is>
      </c>
      <c r="L376" s="186" t="inlineStr">
        <is>
          <t>Presidente Sindicato Inter Empresas de Supervisores</t>
        </is>
      </c>
      <c r="M376" s="186" t="n"/>
      <c r="N376" s="363">
        <f>IFERROR(VALUE(B376),9999)</f>
        <v/>
      </c>
      <c r="O376" s="363">
        <f>IF(AND(G376&lt;&gt;"",K376&lt;&gt;"NO",OR(PARAMETROS!$B$2="TODAS",F376=PARAMETROS!$B$2),OR(PARAMETROS!$B$3="SI y Pendiente",K376="SI")),"SI","NO")</f>
        <v/>
      </c>
      <c r="P376" s="363">
        <f>IF(O376="SI",COUNTIFS($O:$O,"SI",$N:$N,"&lt;"&amp;N376)+COUNTIFS($O:$O,"SI",$N:$N,N376,$A:$A,"&lt;="&amp;A376),"")</f>
        <v/>
      </c>
      <c r="Q376" s="363">
        <f>IF(O376="SI",IFERROR(INDEX('MAPA ASIENTOS'!$D:$D,MATCH(P376,'MAPA ASIENTOS'!$A:$A,0)),"SIN ASIGNAR"),"")</f>
        <v/>
      </c>
    </row>
    <row r="377" hidden="1" ht="12.75" customFormat="1" customHeight="1" s="291">
      <c r="A377" s="293">
        <f>ROW()-1</f>
        <v/>
      </c>
      <c r="B377" s="293" t="inlineStr">
        <is>
          <t>S/P</t>
        </is>
      </c>
      <c r="C377" s="293" t="inlineStr">
        <is>
          <t>Resto de fuentes / orden original del Maestro: ASMARTALC</t>
        </is>
      </c>
      <c r="D377" s="293" t="inlineStr">
        <is>
          <t>ASMARtalc</t>
        </is>
      </c>
      <c r="E377" s="293" t="n"/>
      <c r="F377" s="293" t="inlineStr">
        <is>
          <t>Lateral</t>
        </is>
      </c>
      <c r="G377" s="293" t="n"/>
      <c r="H377" s="293" t="n"/>
      <c r="I377" s="293" t="n"/>
      <c r="J377" s="293" t="n"/>
      <c r="K377" s="293" t="inlineStr">
        <is>
          <t>Pendiente</t>
        </is>
      </c>
      <c r="L377" s="293" t="inlineStr">
        <is>
          <t>Ingeniero Senior Administrador</t>
        </is>
      </c>
      <c r="M377" s="293" t="n"/>
      <c r="N377" s="363">
        <f>IFERROR(VALUE(B377),9999)</f>
        <v/>
      </c>
      <c r="O377" s="363">
        <f>IF(AND(G377&lt;&gt;"",K377&lt;&gt;"NO",OR(PARAMETROS!$B$2="TODAS",F377=PARAMETROS!$B$2),OR(PARAMETROS!$B$3="SI y Pendiente",K377="SI")),"SI","NO")</f>
        <v/>
      </c>
      <c r="P377" s="363">
        <f>IF(O377="SI",COUNTIFS($O:$O,"SI",$N:$N,"&lt;"&amp;N377)+COUNTIFS($O:$O,"SI",$N:$N,N377,$A:$A,"&lt;="&amp;A377),"")</f>
        <v/>
      </c>
      <c r="Q377" s="363">
        <f>IF(O377="SI",IFERROR(INDEX('MAPA ASIENTOS'!$D:$D,MATCH(P377,'MAPA ASIENTOS'!$A:$A,0)),"SIN ASIGNAR"),"")</f>
        <v/>
      </c>
    </row>
    <row r="378" hidden="1" ht="12.75" customFormat="1" customHeight="1" s="291">
      <c r="A378" s="186">
        <f>ROW()-1</f>
        <v/>
      </c>
      <c r="B378" s="186" t="inlineStr">
        <is>
          <t>S/P</t>
        </is>
      </c>
      <c r="C378" s="186" t="inlineStr">
        <is>
          <t>Resto de fuentes / orden original del Maestro: ASMARTALC</t>
        </is>
      </c>
      <c r="D378" s="186" t="inlineStr">
        <is>
          <t>ASMARtalc</t>
        </is>
      </c>
      <c r="E378" s="186" t="n"/>
      <c r="F378" s="186" t="inlineStr">
        <is>
          <t>Lateral</t>
        </is>
      </c>
      <c r="G378" s="186" t="n"/>
      <c r="H378" s="186" t="n"/>
      <c r="I378" s="186" t="n"/>
      <c r="J378" s="186" t="n"/>
      <c r="K378" s="186" t="inlineStr">
        <is>
          <t>Pendiente</t>
        </is>
      </c>
      <c r="L378" s="186" t="inlineStr">
        <is>
          <t>Gerente Comercial Armada</t>
        </is>
      </c>
      <c r="M378" s="186" t="n"/>
      <c r="N378" s="363">
        <f>IFERROR(VALUE(B378),9999)</f>
        <v/>
      </c>
      <c r="O378" s="363">
        <f>IF(AND(G378&lt;&gt;"",K378&lt;&gt;"NO",OR(PARAMETROS!$B$2="TODAS",F378=PARAMETROS!$B$2),OR(PARAMETROS!$B$3="SI y Pendiente",K378="SI")),"SI","NO")</f>
        <v/>
      </c>
      <c r="P378" s="363">
        <f>IF(O378="SI",COUNTIFS($O:$O,"SI",$N:$N,"&lt;"&amp;N378)+COUNTIFS($O:$O,"SI",$N:$N,N378,$A:$A,"&lt;="&amp;A378),"")</f>
        <v/>
      </c>
      <c r="Q378" s="363">
        <f>IF(O378="SI",IFERROR(INDEX('MAPA ASIENTOS'!$D:$D,MATCH(P378,'MAPA ASIENTOS'!$A:$A,0)),"SIN ASIGNAR"),"")</f>
        <v/>
      </c>
    </row>
    <row r="379" hidden="1" ht="12.75" customFormat="1" customHeight="1" s="291">
      <c r="A379" s="293">
        <f>ROW()-1</f>
        <v/>
      </c>
      <c r="B379" s="293" t="inlineStr">
        <is>
          <t>S/P</t>
        </is>
      </c>
      <c r="C379" s="293" t="inlineStr">
        <is>
          <t>Resto de fuentes / orden original del Maestro: ASMARTALC</t>
        </is>
      </c>
      <c r="D379" s="293" t="inlineStr">
        <is>
          <t>ASMARtalc</t>
        </is>
      </c>
      <c r="E379" s="293" t="n"/>
      <c r="F379" s="293" t="inlineStr">
        <is>
          <t>Lateral</t>
        </is>
      </c>
      <c r="G379" s="293" t="n"/>
      <c r="H379" s="293" t="n"/>
      <c r="I379" s="293" t="n"/>
      <c r="J379" s="293" t="n"/>
      <c r="K379" s="293" t="inlineStr">
        <is>
          <t>Pendiente</t>
        </is>
      </c>
      <c r="L379" s="293" t="inlineStr">
        <is>
          <t>Gerente Comercial Buques Mercantes y Pesqueros</t>
        </is>
      </c>
      <c r="M379" s="293" t="n"/>
      <c r="N379" s="363">
        <f>IFERROR(VALUE(B379),9999)</f>
        <v/>
      </c>
      <c r="O379" s="363">
        <f>IF(AND(G379&lt;&gt;"",K379&lt;&gt;"NO",OR(PARAMETROS!$B$2="TODAS",F379=PARAMETROS!$B$2),OR(PARAMETROS!$B$3="SI y Pendiente",K379="SI")),"SI","NO")</f>
        <v/>
      </c>
      <c r="P379" s="363">
        <f>IF(O379="SI",COUNTIFS($O:$O,"SI",$N:$N,"&lt;"&amp;N379)+COUNTIFS($O:$O,"SI",$N:$N,N379,$A:$A,"&lt;="&amp;A379),"")</f>
        <v/>
      </c>
      <c r="Q379" s="363">
        <f>IF(O379="SI",IFERROR(INDEX('MAPA ASIENTOS'!$D:$D,MATCH(P379,'MAPA ASIENTOS'!$A:$A,0)),"SIN ASIGNAR"),"")</f>
        <v/>
      </c>
    </row>
    <row r="380" hidden="1" ht="12.75" customFormat="1" customHeight="1" s="291">
      <c r="A380" s="186">
        <f>ROW()-1</f>
        <v/>
      </c>
      <c r="B380" s="186" t="inlineStr">
        <is>
          <t>S/P</t>
        </is>
      </c>
      <c r="C380" s="186" t="inlineStr">
        <is>
          <t>Resto de fuentes / orden original del Maestro: ASMARTALC</t>
        </is>
      </c>
      <c r="D380" s="186" t="inlineStr">
        <is>
          <t>ASMARtalc</t>
        </is>
      </c>
      <c r="E380" s="186" t="n"/>
      <c r="F380" s="186" t="inlineStr">
        <is>
          <t>VIP</t>
        </is>
      </c>
      <c r="G380" s="186" t="n"/>
      <c r="H380" s="186" t="n"/>
      <c r="I380" s="186" t="n"/>
      <c r="J380" s="186" t="n"/>
      <c r="K380" s="186" t="inlineStr">
        <is>
          <t>Pendiente</t>
        </is>
      </c>
      <c r="L380" s="186" t="inlineStr">
        <is>
          <t>Gerente Construcción Naval</t>
        </is>
      </c>
      <c r="M380" s="186" t="n"/>
      <c r="N380" s="363">
        <f>IFERROR(VALUE(B380),9999)</f>
        <v/>
      </c>
      <c r="O380" s="363">
        <f>IF(AND(G380&lt;&gt;"",K380&lt;&gt;"NO",OR(PARAMETROS!$B$2="TODAS",F380=PARAMETROS!$B$2),OR(PARAMETROS!$B$3="SI y Pendiente",K380="SI")),"SI","NO")</f>
        <v/>
      </c>
      <c r="P380" s="363">
        <f>IF(O380="SI",COUNTIFS($O:$O,"SI",$N:$N,"&lt;"&amp;N380)+COUNTIFS($O:$O,"SI",$N:$N,N380,$A:$A,"&lt;="&amp;A380),"")</f>
        <v/>
      </c>
      <c r="Q380" s="363">
        <f>IF(O380="SI",IFERROR(INDEX('MAPA ASIENTOS'!$D:$D,MATCH(P380,'MAPA ASIENTOS'!$A:$A,0)),"SIN ASIGNAR"),"")</f>
        <v/>
      </c>
    </row>
    <row r="381" hidden="1" ht="12.75" customFormat="1" customHeight="1" s="291">
      <c r="A381" s="293">
        <f>ROW()-1</f>
        <v/>
      </c>
      <c r="B381" s="293" t="inlineStr">
        <is>
          <t>S/P</t>
        </is>
      </c>
      <c r="C381" s="293" t="inlineStr">
        <is>
          <t>Resto de fuentes / orden original del Maestro: ASMARTALC</t>
        </is>
      </c>
      <c r="D381" s="293" t="inlineStr">
        <is>
          <t>ASMARtalc</t>
        </is>
      </c>
      <c r="E381" s="293" t="n"/>
      <c r="F381" s="293" t="inlineStr">
        <is>
          <t>Lateral</t>
        </is>
      </c>
      <c r="G381" s="293" t="n"/>
      <c r="H381" s="293" t="n"/>
      <c r="I381" s="293" t="n"/>
      <c r="J381" s="293" t="n"/>
      <c r="K381" s="293" t="inlineStr">
        <is>
          <t>Pendiente</t>
        </is>
      </c>
      <c r="L381" s="293" t="inlineStr">
        <is>
          <t>Gerente de Investigacion, Desarrollo e Inversiones</t>
        </is>
      </c>
      <c r="M381" s="293" t="n"/>
      <c r="N381" s="363">
        <f>IFERROR(VALUE(B381),9999)</f>
        <v/>
      </c>
      <c r="O381" s="363">
        <f>IF(AND(G381&lt;&gt;"",K381&lt;&gt;"NO",OR(PARAMETROS!$B$2="TODAS",F381=PARAMETROS!$B$2),OR(PARAMETROS!$B$3="SI y Pendiente",K381="SI")),"SI","NO")</f>
        <v/>
      </c>
      <c r="P381" s="363">
        <f>IF(O381="SI",COUNTIFS($O:$O,"SI",$N:$N,"&lt;"&amp;N381)+COUNTIFS($O:$O,"SI",$N:$N,N381,$A:$A,"&lt;="&amp;A381),"")</f>
        <v/>
      </c>
      <c r="Q381" s="363">
        <f>IF(O381="SI",IFERROR(INDEX('MAPA ASIENTOS'!$D:$D,MATCH(P381,'MAPA ASIENTOS'!$A:$A,0)),"SIN ASIGNAR"),"")</f>
        <v/>
      </c>
    </row>
    <row r="382" hidden="1" ht="12.75" customFormat="1" customHeight="1" s="291">
      <c r="A382" s="186">
        <f>ROW()-1</f>
        <v/>
      </c>
      <c r="B382" s="186" t="inlineStr">
        <is>
          <t>S/P</t>
        </is>
      </c>
      <c r="C382" s="186" t="inlineStr">
        <is>
          <t>Resto de fuentes / orden original del Maestro: ASMARTALC</t>
        </is>
      </c>
      <c r="D382" s="186" t="inlineStr">
        <is>
          <t>ASMARtalc</t>
        </is>
      </c>
      <c r="E382" s="186" t="n"/>
      <c r="F382" s="186" t="inlineStr">
        <is>
          <t>Lateral</t>
        </is>
      </c>
      <c r="G382" s="186" t="n"/>
      <c r="H382" s="186" t="n"/>
      <c r="I382" s="186" t="n"/>
      <c r="J382" s="186" t="n"/>
      <c r="K382" s="186" t="inlineStr">
        <is>
          <t>Pendiente</t>
        </is>
      </c>
      <c r="L382" s="186" t="inlineStr">
        <is>
          <t>Gerente Gestion</t>
        </is>
      </c>
      <c r="M382" s="186" t="n"/>
      <c r="N382" s="363">
        <f>IFERROR(VALUE(B382),9999)</f>
        <v/>
      </c>
      <c r="O382" s="363">
        <f>IF(AND(G382&lt;&gt;"",K382&lt;&gt;"NO",OR(PARAMETROS!$B$2="TODAS",F382=PARAMETROS!$B$2),OR(PARAMETROS!$B$3="SI y Pendiente",K382="SI")),"SI","NO")</f>
        <v/>
      </c>
      <c r="P382" s="363">
        <f>IF(O382="SI",COUNTIFS($O:$O,"SI",$N:$N,"&lt;"&amp;N382)+COUNTIFS($O:$O,"SI",$N:$N,N382,$A:$A,"&lt;="&amp;A382),"")</f>
        <v/>
      </c>
      <c r="Q382" s="363">
        <f>IF(O382="SI",IFERROR(INDEX('MAPA ASIENTOS'!$D:$D,MATCH(P382,'MAPA ASIENTOS'!$A:$A,0)),"SIN ASIGNAR"),"")</f>
        <v/>
      </c>
    </row>
    <row r="383" hidden="1" ht="12.75" customFormat="1" customHeight="1" s="291">
      <c r="A383" s="293">
        <f>ROW()-1</f>
        <v/>
      </c>
      <c r="B383" s="293" t="inlineStr">
        <is>
          <t>S/P</t>
        </is>
      </c>
      <c r="C383" s="293" t="inlineStr">
        <is>
          <t>Resto de fuentes / orden original del Maestro: ASMARTALC</t>
        </is>
      </c>
      <c r="D383" s="293" t="inlineStr">
        <is>
          <t>ASMARtalc</t>
        </is>
      </c>
      <c r="E383" s="293" t="n"/>
      <c r="F383" s="293" t="inlineStr">
        <is>
          <t>VIP</t>
        </is>
      </c>
      <c r="G383" s="293" t="n"/>
      <c r="H383" s="293" t="n"/>
      <c r="I383" s="293" t="n"/>
      <c r="J383" s="293" t="n"/>
      <c r="K383" s="293" t="inlineStr">
        <is>
          <t>Pendiente</t>
        </is>
      </c>
      <c r="L383" s="293" t="inlineStr">
        <is>
          <t>Gerente Logística</t>
        </is>
      </c>
      <c r="M383" s="293" t="n"/>
      <c r="N383" s="363">
        <f>IFERROR(VALUE(B383),9999)</f>
        <v/>
      </c>
      <c r="O383" s="363">
        <f>IF(AND(G383&lt;&gt;"",K383&lt;&gt;"NO",OR(PARAMETROS!$B$2="TODAS",F383=PARAMETROS!$B$2),OR(PARAMETROS!$B$3="SI y Pendiente",K383="SI")),"SI","NO")</f>
        <v/>
      </c>
      <c r="P383" s="363">
        <f>IF(O383="SI",COUNTIFS($O:$O,"SI",$N:$N,"&lt;"&amp;N383)+COUNTIFS($O:$O,"SI",$N:$N,N383,$A:$A,"&lt;="&amp;A383),"")</f>
        <v/>
      </c>
      <c r="Q383" s="363">
        <f>IF(O383="SI",IFERROR(INDEX('MAPA ASIENTOS'!$D:$D,MATCH(P383,'MAPA ASIENTOS'!$A:$A,0)),"SIN ASIGNAR"),"")</f>
        <v/>
      </c>
    </row>
    <row r="384" hidden="1" ht="12.75" customFormat="1" customHeight="1" s="291">
      <c r="A384" s="186">
        <f>ROW()-1</f>
        <v/>
      </c>
      <c r="B384" s="186" t="inlineStr">
        <is>
          <t>S/P</t>
        </is>
      </c>
      <c r="C384" s="186" t="inlineStr">
        <is>
          <t>Resto de fuentes / orden original del Maestro: ASMARTALC</t>
        </is>
      </c>
      <c r="D384" s="186" t="inlineStr">
        <is>
          <t>ASMARtalc</t>
        </is>
      </c>
      <c r="E384" s="186" t="n"/>
      <c r="F384" s="186" t="inlineStr">
        <is>
          <t>VIP</t>
        </is>
      </c>
      <c r="G384" s="186" t="n"/>
      <c r="H384" s="186" t="n"/>
      <c r="I384" s="186" t="n"/>
      <c r="J384" s="186" t="n"/>
      <c r="K384" s="186" t="inlineStr">
        <is>
          <t>Pendiente</t>
        </is>
      </c>
      <c r="L384" s="186" t="inlineStr">
        <is>
          <t>Gerente Operaciones</t>
        </is>
      </c>
      <c r="M384" s="186" t="n"/>
      <c r="N384" s="363">
        <f>IFERROR(VALUE(B384),9999)</f>
        <v/>
      </c>
      <c r="O384" s="363">
        <f>IF(AND(G384&lt;&gt;"",K384&lt;&gt;"NO",OR(PARAMETROS!$B$2="TODAS",F384=PARAMETROS!$B$2),OR(PARAMETROS!$B$3="SI y Pendiente",K384="SI")),"SI","NO")</f>
        <v/>
      </c>
      <c r="P384" s="363">
        <f>IF(O384="SI",COUNTIFS($O:$O,"SI",$N:$N,"&lt;"&amp;N384)+COUNTIFS($O:$O,"SI",$N:$N,N384,$A:$A,"&lt;="&amp;A384),"")</f>
        <v/>
      </c>
      <c r="Q384" s="363">
        <f>IF(O384="SI",IFERROR(INDEX('MAPA ASIENTOS'!$D:$D,MATCH(P384,'MAPA ASIENTOS'!$A:$A,0)),"SIN ASIGNAR"),"")</f>
        <v/>
      </c>
    </row>
    <row r="385" hidden="1" ht="12.75" customFormat="1" customHeight="1" s="291">
      <c r="A385" s="293">
        <f>ROW()-1</f>
        <v/>
      </c>
      <c r="B385" s="293" t="inlineStr">
        <is>
          <t>S/P</t>
        </is>
      </c>
      <c r="C385" s="293" t="inlineStr">
        <is>
          <t>Resto de fuentes / orden original del Maestro: ASMARTALC</t>
        </is>
      </c>
      <c r="D385" s="293" t="inlineStr">
        <is>
          <t>ASMARtalc</t>
        </is>
      </c>
      <c r="E385" s="293" t="n"/>
      <c r="F385" s="293" t="inlineStr">
        <is>
          <t>Lateral</t>
        </is>
      </c>
      <c r="G385" s="293" t="n"/>
      <c r="H385" s="293" t="n"/>
      <c r="I385" s="293" t="n"/>
      <c r="J385" s="293" t="n"/>
      <c r="K385" s="293" t="inlineStr">
        <is>
          <t>Pendiente</t>
        </is>
      </c>
      <c r="L385" s="293" t="inlineStr">
        <is>
          <t>Gerente Reparaciones</t>
        </is>
      </c>
      <c r="M385" s="293" t="n"/>
      <c r="N385" s="363">
        <f>IFERROR(VALUE(B385),9999)</f>
        <v/>
      </c>
      <c r="O385" s="363">
        <f>IF(AND(G385&lt;&gt;"",K385&lt;&gt;"NO",OR(PARAMETROS!$B$2="TODAS",F385=PARAMETROS!$B$2),OR(PARAMETROS!$B$3="SI y Pendiente",K385="SI")),"SI","NO")</f>
        <v/>
      </c>
      <c r="P385" s="363">
        <f>IF(O385="SI",COUNTIFS($O:$O,"SI",$N:$N,"&lt;"&amp;N385)+COUNTIFS($O:$O,"SI",$N:$N,N385,$A:$A,"&lt;="&amp;A385),"")</f>
        <v/>
      </c>
      <c r="Q385" s="363">
        <f>IF(O385="SI",IFERROR(INDEX('MAPA ASIENTOS'!$D:$D,MATCH(P385,'MAPA ASIENTOS'!$A:$A,0)),"SIN ASIGNAR"),"")</f>
        <v/>
      </c>
    </row>
    <row r="386" hidden="1" ht="12.75" customFormat="1" customHeight="1" s="291">
      <c r="A386" s="186">
        <f>ROW()-1</f>
        <v/>
      </c>
      <c r="B386" s="186" t="inlineStr">
        <is>
          <t>S/P</t>
        </is>
      </c>
      <c r="C386" s="186" t="inlineStr">
        <is>
          <t>Resto de fuentes / orden original del Maestro: ASMARTALC</t>
        </is>
      </c>
      <c r="D386" s="186" t="inlineStr">
        <is>
          <t>ASMARtalc</t>
        </is>
      </c>
      <c r="E386" s="186" t="n"/>
      <c r="F386" s="186" t="inlineStr">
        <is>
          <t>Lateral</t>
        </is>
      </c>
      <c r="G386" s="186" t="n"/>
      <c r="H386" s="186" t="n"/>
      <c r="I386" s="186" t="n"/>
      <c r="J386" s="186" t="n"/>
      <c r="K386" s="186" t="inlineStr">
        <is>
          <t>Pendiente</t>
        </is>
      </c>
      <c r="L386" s="186" t="inlineStr">
        <is>
          <t>Gerente Rrhh</t>
        </is>
      </c>
      <c r="M386" s="186" t="n"/>
      <c r="N386" s="363">
        <f>IFERROR(VALUE(B386),9999)</f>
        <v/>
      </c>
      <c r="O386" s="363">
        <f>IF(AND(G386&lt;&gt;"",K386&lt;&gt;"NO",OR(PARAMETROS!$B$2="TODAS",F386=PARAMETROS!$B$2),OR(PARAMETROS!$B$3="SI y Pendiente",K386="SI")),"SI","NO")</f>
        <v/>
      </c>
      <c r="P386" s="363">
        <f>IF(O386="SI",COUNTIFS($O:$O,"SI",$N:$N,"&lt;"&amp;N386)+COUNTIFS($O:$O,"SI",$N:$N,N386,$A:$A,"&lt;="&amp;A386),"")</f>
        <v/>
      </c>
      <c r="Q386" s="363">
        <f>IF(O386="SI",IFERROR(INDEX('MAPA ASIENTOS'!$D:$D,MATCH(P386,'MAPA ASIENTOS'!$A:$A,0)),"SIN ASIGNAR"),"")</f>
        <v/>
      </c>
    </row>
    <row r="387" hidden="1" ht="12.75" customFormat="1" customHeight="1" s="291">
      <c r="A387" s="293">
        <f>ROW()-1</f>
        <v/>
      </c>
      <c r="B387" s="293" t="inlineStr">
        <is>
          <t>S/P</t>
        </is>
      </c>
      <c r="C387" s="293" t="inlineStr">
        <is>
          <t>Resto de fuentes / orden original del Maestro: ASMARTALC</t>
        </is>
      </c>
      <c r="D387" s="293" t="inlineStr">
        <is>
          <t>ASMARtalc</t>
        </is>
      </c>
      <c r="E387" s="293" t="n"/>
      <c r="F387" s="293" t="inlineStr">
        <is>
          <t>Lateral</t>
        </is>
      </c>
      <c r="G387" s="293" t="n"/>
      <c r="H387" s="293" t="n"/>
      <c r="I387" s="293" t="n"/>
      <c r="J387" s="293" t="n"/>
      <c r="K387" s="293" t="inlineStr">
        <is>
          <t>Pendiente</t>
        </is>
      </c>
      <c r="L387" s="293" t="inlineStr">
        <is>
          <t>Jefe Almacenes</t>
        </is>
      </c>
      <c r="M387" s="293" t="n"/>
      <c r="N387" s="363">
        <f>IFERROR(VALUE(B387),9999)</f>
        <v/>
      </c>
      <c r="O387" s="363">
        <f>IF(AND(G387&lt;&gt;"",K387&lt;&gt;"NO",OR(PARAMETROS!$B$2="TODAS",F387=PARAMETROS!$B$2),OR(PARAMETROS!$B$3="SI y Pendiente",K387="SI")),"SI","NO")</f>
        <v/>
      </c>
      <c r="P387" s="363">
        <f>IF(O387="SI",COUNTIFS($O:$O,"SI",$N:$N,"&lt;"&amp;N387)+COUNTIFS($O:$O,"SI",$N:$N,N387,$A:$A,"&lt;="&amp;A387),"")</f>
        <v/>
      </c>
      <c r="Q387" s="363">
        <f>IF(O387="SI",IFERROR(INDEX('MAPA ASIENTOS'!$D:$D,MATCH(P387,'MAPA ASIENTOS'!$A:$A,0)),"SIN ASIGNAR"),"")</f>
        <v/>
      </c>
    </row>
    <row r="388" hidden="1" ht="12.75" customFormat="1" customHeight="1" s="291">
      <c r="A388" s="186">
        <f>ROW()-1</f>
        <v/>
      </c>
      <c r="B388" s="186" t="inlineStr">
        <is>
          <t>S/P</t>
        </is>
      </c>
      <c r="C388" s="186" t="inlineStr">
        <is>
          <t>Resto de fuentes / orden original del Maestro: ASMARTALC</t>
        </is>
      </c>
      <c r="D388" s="186" t="inlineStr">
        <is>
          <t>ASMARtalc</t>
        </is>
      </c>
      <c r="E388" s="186" t="n"/>
      <c r="F388" s="186" t="inlineStr">
        <is>
          <t>Lateral</t>
        </is>
      </c>
      <c r="G388" s="186" t="n"/>
      <c r="H388" s="186" t="n"/>
      <c r="I388" s="186" t="n"/>
      <c r="J388" s="186" t="n"/>
      <c r="K388" s="186" t="inlineStr">
        <is>
          <t>Pendiente</t>
        </is>
      </c>
      <c r="L388" s="186" t="inlineStr">
        <is>
          <t>Jefe de Departamento de Ingeniería de Sistemas</t>
        </is>
      </c>
      <c r="M388" s="186" t="n"/>
      <c r="N388" s="363">
        <f>IFERROR(VALUE(B388),9999)</f>
        <v/>
      </c>
      <c r="O388" s="363">
        <f>IF(AND(G388&lt;&gt;"",K388&lt;&gt;"NO",OR(PARAMETROS!$B$2="TODAS",F388=PARAMETROS!$B$2),OR(PARAMETROS!$B$3="SI y Pendiente",K388="SI")),"SI","NO")</f>
        <v/>
      </c>
      <c r="P388" s="363">
        <f>IF(O388="SI",COUNTIFS($O:$O,"SI",$N:$N,"&lt;"&amp;N388)+COUNTIFS($O:$O,"SI",$N:$N,N388,$A:$A,"&lt;="&amp;A388),"")</f>
        <v/>
      </c>
      <c r="Q388" s="363">
        <f>IF(O388="SI",IFERROR(INDEX('MAPA ASIENTOS'!$D:$D,MATCH(P388,'MAPA ASIENTOS'!$A:$A,0)),"SIN ASIGNAR"),"")</f>
        <v/>
      </c>
    </row>
    <row r="389" hidden="1" ht="12.75" customFormat="1" customHeight="1" s="291">
      <c r="A389" s="293">
        <f>ROW()-1</f>
        <v/>
      </c>
      <c r="B389" s="293" t="inlineStr">
        <is>
          <t>S/P</t>
        </is>
      </c>
      <c r="C389" s="293" t="inlineStr">
        <is>
          <t>Resto de fuentes / orden original del Maestro: ASMARTALC</t>
        </is>
      </c>
      <c r="D389" s="293" t="inlineStr">
        <is>
          <t>ASMARtalc</t>
        </is>
      </c>
      <c r="E389" s="293" t="n"/>
      <c r="F389" s="293" t="inlineStr">
        <is>
          <t>Lateral</t>
        </is>
      </c>
      <c r="G389" s="293" t="n"/>
      <c r="H389" s="293" t="n"/>
      <c r="I389" s="293" t="n"/>
      <c r="J389" s="293" t="n"/>
      <c r="K389" s="293" t="inlineStr">
        <is>
          <t>Pendiente</t>
        </is>
      </c>
      <c r="L389" s="293" t="inlineStr">
        <is>
          <t>Jefe de Departamento de Sistemas de Ingeniería</t>
        </is>
      </c>
      <c r="M389" s="293" t="n"/>
      <c r="N389" s="363">
        <f>IFERROR(VALUE(B389),9999)</f>
        <v/>
      </c>
      <c r="O389" s="363">
        <f>IF(AND(G389&lt;&gt;"",K389&lt;&gt;"NO",OR(PARAMETROS!$B$2="TODAS",F389=PARAMETROS!$B$2),OR(PARAMETROS!$B$3="SI y Pendiente",K389="SI")),"SI","NO")</f>
        <v/>
      </c>
      <c r="P389" s="363">
        <f>IF(O389="SI",COUNTIFS($O:$O,"SI",$N:$N,"&lt;"&amp;N389)+COUNTIFS($O:$O,"SI",$N:$N,N389,$A:$A,"&lt;="&amp;A389),"")</f>
        <v/>
      </c>
      <c r="Q389" s="363">
        <f>IF(O389="SI",IFERROR(INDEX('MAPA ASIENTOS'!$D:$D,MATCH(P389,'MAPA ASIENTOS'!$A:$A,0)),"SIN ASIGNAR"),"")</f>
        <v/>
      </c>
    </row>
    <row r="390" hidden="1" ht="12.75" customFormat="1" customHeight="1" s="291">
      <c r="A390" s="186">
        <f>ROW()-1</f>
        <v/>
      </c>
      <c r="B390" s="186" t="inlineStr">
        <is>
          <t>S/P</t>
        </is>
      </c>
      <c r="C390" s="186" t="inlineStr">
        <is>
          <t>Resto de fuentes / orden original del Maestro: ASMARTALC</t>
        </is>
      </c>
      <c r="D390" s="186" t="inlineStr">
        <is>
          <t>ASMARtalc</t>
        </is>
      </c>
      <c r="E390" s="186" t="n"/>
      <c r="F390" s="186" t="inlineStr">
        <is>
          <t>Lateral</t>
        </is>
      </c>
      <c r="G390" s="186" t="n"/>
      <c r="H390" s="186" t="n"/>
      <c r="I390" s="186" t="n"/>
      <c r="J390" s="186" t="n"/>
      <c r="K390" s="186" t="inlineStr">
        <is>
          <t>Pendiente</t>
        </is>
      </c>
      <c r="L390" s="186" t="inlineStr">
        <is>
          <t>Jefe de Departamento Investigación y Desarrollo</t>
        </is>
      </c>
      <c r="M390" s="186" t="n"/>
      <c r="N390" s="363">
        <f>IFERROR(VALUE(B390),9999)</f>
        <v/>
      </c>
      <c r="O390" s="363">
        <f>IF(AND(G390&lt;&gt;"",K390&lt;&gt;"NO",OR(PARAMETROS!$B$2="TODAS",F390=PARAMETROS!$B$2),OR(PARAMETROS!$B$3="SI y Pendiente",K390="SI")),"SI","NO")</f>
        <v/>
      </c>
      <c r="P390" s="363">
        <f>IF(O390="SI",COUNTIFS($O:$O,"SI",$N:$N,"&lt;"&amp;N390)+COUNTIFS($O:$O,"SI",$N:$N,N390,$A:$A,"&lt;="&amp;A390),"")</f>
        <v/>
      </c>
      <c r="Q390" s="363">
        <f>IF(O390="SI",IFERROR(INDEX('MAPA ASIENTOS'!$D:$D,MATCH(P390,'MAPA ASIENTOS'!$A:$A,0)),"SIN ASIGNAR"),"")</f>
        <v/>
      </c>
    </row>
    <row r="391" hidden="1" ht="12.75" customFormat="1" customHeight="1" s="291">
      <c r="A391" s="293">
        <f>ROW()-1</f>
        <v/>
      </c>
      <c r="B391" s="293" t="inlineStr">
        <is>
          <t>S/P</t>
        </is>
      </c>
      <c r="C391" s="293" t="inlineStr">
        <is>
          <t>Resto de fuentes / orden original del Maestro: ASMARTALC</t>
        </is>
      </c>
      <c r="D391" s="293" t="inlineStr">
        <is>
          <t>ASMARtalc</t>
        </is>
      </c>
      <c r="E391" s="293" t="n"/>
      <c r="F391" s="293" t="inlineStr">
        <is>
          <t>Lateral</t>
        </is>
      </c>
      <c r="G391" s="293" t="n"/>
      <c r="H391" s="293" t="n"/>
      <c r="I391" s="293" t="n"/>
      <c r="J391" s="293" t="n"/>
      <c r="K391" s="293" t="inlineStr">
        <is>
          <t>Pendiente</t>
        </is>
      </c>
      <c r="L391" s="293" t="inlineStr">
        <is>
          <t>Jefe de Proyecto Senior Cn</t>
        </is>
      </c>
      <c r="M391" s="293" t="n"/>
      <c r="N391" s="363">
        <f>IFERROR(VALUE(B391),9999)</f>
        <v/>
      </c>
      <c r="O391" s="363">
        <f>IF(AND(G391&lt;&gt;"",K391&lt;&gt;"NO",OR(PARAMETROS!$B$2="TODAS",F391=PARAMETROS!$B$2),OR(PARAMETROS!$B$3="SI y Pendiente",K391="SI")),"SI","NO")</f>
        <v/>
      </c>
      <c r="P391" s="363">
        <f>IF(O391="SI",COUNTIFS($O:$O,"SI",$N:$N,"&lt;"&amp;N391)+COUNTIFS($O:$O,"SI",$N:$N,N391,$A:$A,"&lt;="&amp;A391),"")</f>
        <v/>
      </c>
      <c r="Q391" s="363">
        <f>IF(O391="SI",IFERROR(INDEX('MAPA ASIENTOS'!$D:$D,MATCH(P391,'MAPA ASIENTOS'!$A:$A,0)),"SIN ASIGNAR"),"")</f>
        <v/>
      </c>
    </row>
    <row r="392" hidden="1" ht="12.75" customFormat="1" customHeight="1" s="291">
      <c r="A392" s="186">
        <f>ROW()-1</f>
        <v/>
      </c>
      <c r="B392" s="186" t="inlineStr">
        <is>
          <t>S/P</t>
        </is>
      </c>
      <c r="C392" s="186" t="inlineStr">
        <is>
          <t>Resto de fuentes / orden original del Maestro: ASMARTALC</t>
        </is>
      </c>
      <c r="D392" s="186" t="inlineStr">
        <is>
          <t>ASMARtalc</t>
        </is>
      </c>
      <c r="E392" s="186" t="n"/>
      <c r="F392" s="186" t="inlineStr">
        <is>
          <t>Asmartalc</t>
        </is>
      </c>
      <c r="G392" s="186" t="n"/>
      <c r="H392" s="186" t="n"/>
      <c r="I392" s="186" t="n"/>
      <c r="J392" s="186" t="n"/>
      <c r="K392" s="186" t="inlineStr">
        <is>
          <t>Pendiente</t>
        </is>
      </c>
      <c r="L392" s="186" t="inlineStr">
        <is>
          <t>Jefe de Taller de Maquinaria Naval</t>
        </is>
      </c>
      <c r="M392" s="186" t="n"/>
      <c r="N392" s="363">
        <f>IFERROR(VALUE(B392),9999)</f>
        <v/>
      </c>
      <c r="O392" s="363">
        <f>IF(AND(G392&lt;&gt;"",K392&lt;&gt;"NO",OR(PARAMETROS!$B$2="TODAS",F392=PARAMETROS!$B$2),OR(PARAMETROS!$B$3="SI y Pendiente",K392="SI")),"SI","NO")</f>
        <v/>
      </c>
      <c r="P392" s="363">
        <f>IF(O392="SI",COUNTIFS($O:$O,"SI",$N:$N,"&lt;"&amp;N392)+COUNTIFS($O:$O,"SI",$N:$N,N392,$A:$A,"&lt;="&amp;A392),"")</f>
        <v/>
      </c>
      <c r="Q392" s="363">
        <f>IF(O392="SI",IFERROR(INDEX('MAPA ASIENTOS'!$D:$D,MATCH(P392,'MAPA ASIENTOS'!$A:$A,0)),"SIN ASIGNAR"),"")</f>
        <v/>
      </c>
    </row>
    <row r="393" hidden="1" ht="12.75" customFormat="1" customHeight="1" s="291">
      <c r="A393" s="293">
        <f>ROW()-1</f>
        <v/>
      </c>
      <c r="B393" s="293" t="inlineStr">
        <is>
          <t>S/P</t>
        </is>
      </c>
      <c r="C393" s="293" t="inlineStr">
        <is>
          <t>Resto de fuentes / orden original del Maestro: ASMARTALC</t>
        </is>
      </c>
      <c r="D393" s="293" t="inlineStr">
        <is>
          <t>ASMARtalc</t>
        </is>
      </c>
      <c r="E393" s="293" t="n"/>
      <c r="F393" s="293" t="inlineStr">
        <is>
          <t>Lateral</t>
        </is>
      </c>
      <c r="G393" s="293" t="n"/>
      <c r="H393" s="293" t="n"/>
      <c r="I393" s="293" t="n"/>
      <c r="J393" s="293" t="n"/>
      <c r="K393" s="293" t="inlineStr">
        <is>
          <t>Pendiente</t>
        </is>
      </c>
      <c r="L393" s="293" t="inlineStr">
        <is>
          <t>Jefe de Taller de Mecánica de Armamentos</t>
        </is>
      </c>
      <c r="M393" s="293" t="n"/>
      <c r="N393" s="363">
        <f>IFERROR(VALUE(B393),9999)</f>
        <v/>
      </c>
      <c r="O393" s="363">
        <f>IF(AND(G393&lt;&gt;"",K393&lt;&gt;"NO",OR(PARAMETROS!$B$2="TODAS",F393=PARAMETROS!$B$2),OR(PARAMETROS!$B$3="SI y Pendiente",K393="SI")),"SI","NO")</f>
        <v/>
      </c>
      <c r="P393" s="363">
        <f>IF(O393="SI",COUNTIFS($O:$O,"SI",$N:$N,"&lt;"&amp;N393)+COUNTIFS($O:$O,"SI",$N:$N,N393,$A:$A,"&lt;="&amp;A393),"")</f>
        <v/>
      </c>
      <c r="Q393" s="363">
        <f>IF(O393="SI",IFERROR(INDEX('MAPA ASIENTOS'!$D:$D,MATCH(P393,'MAPA ASIENTOS'!$A:$A,0)),"SIN ASIGNAR"),"")</f>
        <v/>
      </c>
    </row>
    <row r="394" hidden="1" ht="12.75" customFormat="1" customHeight="1" s="291">
      <c r="A394" s="186">
        <f>ROW()-1</f>
        <v/>
      </c>
      <c r="B394" s="186" t="inlineStr">
        <is>
          <t>S/P</t>
        </is>
      </c>
      <c r="C394" s="186" t="inlineStr">
        <is>
          <t>Resto de fuentes / orden original del Maestro: ASMARTALC</t>
        </is>
      </c>
      <c r="D394" s="186" t="inlineStr">
        <is>
          <t>ASMARtalc</t>
        </is>
      </c>
      <c r="E394" s="186" t="n"/>
      <c r="F394" s="186" t="inlineStr">
        <is>
          <t>Lateral</t>
        </is>
      </c>
      <c r="G394" s="186" t="n"/>
      <c r="H394" s="186" t="n"/>
      <c r="I394" s="186" t="n"/>
      <c r="J394" s="186" t="n"/>
      <c r="K394" s="186" t="inlineStr">
        <is>
          <t>Pendiente</t>
        </is>
      </c>
      <c r="L394" s="186" t="inlineStr">
        <is>
          <t>Jefe Depto Servicios</t>
        </is>
      </c>
      <c r="M394" s="186" t="n"/>
      <c r="N394" s="363">
        <f>IFERROR(VALUE(B394),9999)</f>
        <v/>
      </c>
      <c r="O394" s="363">
        <f>IF(AND(G394&lt;&gt;"",K394&lt;&gt;"NO",OR(PARAMETROS!$B$2="TODAS",F394=PARAMETROS!$B$2),OR(PARAMETROS!$B$3="SI y Pendiente",K394="SI")),"SI","NO")</f>
        <v/>
      </c>
      <c r="P394" s="363">
        <f>IF(O394="SI",COUNTIFS($O:$O,"SI",$N:$N,"&lt;"&amp;N394)+COUNTIFS($O:$O,"SI",$N:$N,N394,$A:$A,"&lt;="&amp;A394),"")</f>
        <v/>
      </c>
      <c r="Q394" s="363">
        <f>IF(O394="SI",IFERROR(INDEX('MAPA ASIENTOS'!$D:$D,MATCH(P394,'MAPA ASIENTOS'!$A:$A,0)),"SIN ASIGNAR"),"")</f>
        <v/>
      </c>
    </row>
    <row r="395" hidden="1" ht="12.75" customFormat="1" customHeight="1" s="291">
      <c r="A395" s="293">
        <f>ROW()-1</f>
        <v/>
      </c>
      <c r="B395" s="293" t="inlineStr">
        <is>
          <t>S/P</t>
        </is>
      </c>
      <c r="C395" s="293" t="inlineStr">
        <is>
          <t>Resto de fuentes / orden original del Maestro: ASMARTALC</t>
        </is>
      </c>
      <c r="D395" s="293" t="inlineStr">
        <is>
          <t>ASMARtalc</t>
        </is>
      </c>
      <c r="E395" s="293" t="n"/>
      <c r="F395" s="293" t="inlineStr">
        <is>
          <t>Lateral</t>
        </is>
      </c>
      <c r="G395" s="293" t="n"/>
      <c r="H395" s="293" t="n"/>
      <c r="I395" s="293" t="n"/>
      <c r="J395" s="293" t="n"/>
      <c r="K395" s="293" t="inlineStr">
        <is>
          <t>Pendiente</t>
        </is>
      </c>
      <c r="L395" s="293" t="inlineStr">
        <is>
          <t>Jefe Depto. Abastecimiento</t>
        </is>
      </c>
      <c r="M395" s="293" t="n"/>
      <c r="N395" s="363">
        <f>IFERROR(VALUE(B395),9999)</f>
        <v/>
      </c>
      <c r="O395" s="363">
        <f>IF(AND(G395&lt;&gt;"",K395&lt;&gt;"NO",OR(PARAMETROS!$B$2="TODAS",F395=PARAMETROS!$B$2),OR(PARAMETROS!$B$3="SI y Pendiente",K395="SI")),"SI","NO")</f>
        <v/>
      </c>
      <c r="P395" s="363">
        <f>IF(O395="SI",COUNTIFS($O:$O,"SI",$N:$N,"&lt;"&amp;N395)+COUNTIFS($O:$O,"SI",$N:$N,N395,$A:$A,"&lt;="&amp;A395),"")</f>
        <v/>
      </c>
      <c r="Q395" s="363">
        <f>IF(O395="SI",IFERROR(INDEX('MAPA ASIENTOS'!$D:$D,MATCH(P395,'MAPA ASIENTOS'!$A:$A,0)),"SIN ASIGNAR"),"")</f>
        <v/>
      </c>
    </row>
    <row r="396" hidden="1" ht="12.75" customFormat="1" customHeight="1" s="291">
      <c r="A396" s="186">
        <f>ROW()-1</f>
        <v/>
      </c>
      <c r="B396" s="186" t="inlineStr">
        <is>
          <t>S/P</t>
        </is>
      </c>
      <c r="C396" s="186" t="inlineStr">
        <is>
          <t>Resto de fuentes / orden original del Maestro: ASMARTALC</t>
        </is>
      </c>
      <c r="D396" s="186" t="inlineStr">
        <is>
          <t>ASMARtalc</t>
        </is>
      </c>
      <c r="E396" s="186" t="n"/>
      <c r="F396" s="186" t="inlineStr">
        <is>
          <t>Lateral</t>
        </is>
      </c>
      <c r="G396" s="186" t="n"/>
      <c r="H396" s="186" t="n"/>
      <c r="I396" s="186" t="n"/>
      <c r="J396" s="186" t="n"/>
      <c r="K396" s="186" t="inlineStr">
        <is>
          <t>Pendiente</t>
        </is>
      </c>
      <c r="L396" s="186" t="inlineStr">
        <is>
          <t>Jefe Depto. Asesoría Legal</t>
        </is>
      </c>
      <c r="M396" s="186" t="n"/>
      <c r="N396" s="363">
        <f>IFERROR(VALUE(B396),9999)</f>
        <v/>
      </c>
      <c r="O396" s="363">
        <f>IF(AND(G396&lt;&gt;"",K396&lt;&gt;"NO",OR(PARAMETROS!$B$2="TODAS",F396=PARAMETROS!$B$2),OR(PARAMETROS!$B$3="SI y Pendiente",K396="SI")),"SI","NO")</f>
        <v/>
      </c>
      <c r="P396" s="363">
        <f>IF(O396="SI",COUNTIFS($O:$O,"SI",$N:$N,"&lt;"&amp;N396)+COUNTIFS($O:$O,"SI",$N:$N,N396,$A:$A,"&lt;="&amp;A396),"")</f>
        <v/>
      </c>
      <c r="Q396" s="363">
        <f>IF(O396="SI",IFERROR(INDEX('MAPA ASIENTOS'!$D:$D,MATCH(P396,'MAPA ASIENTOS'!$A:$A,0)),"SIN ASIGNAR"),"")</f>
        <v/>
      </c>
    </row>
    <row r="397" hidden="1" ht="12.75" customFormat="1" customHeight="1" s="291">
      <c r="A397" s="293">
        <f>ROW()-1</f>
        <v/>
      </c>
      <c r="B397" s="293" t="inlineStr">
        <is>
          <t>S/P</t>
        </is>
      </c>
      <c r="C397" s="293" t="inlineStr">
        <is>
          <t>Resto de fuentes / orden original del Maestro: ASMARTALC</t>
        </is>
      </c>
      <c r="D397" s="293" t="inlineStr">
        <is>
          <t>ASMARtalc</t>
        </is>
      </c>
      <c r="E397" s="293" t="n"/>
      <c r="F397" s="293" t="inlineStr">
        <is>
          <t>Lateral</t>
        </is>
      </c>
      <c r="G397" s="293" t="n"/>
      <c r="H397" s="293" t="n"/>
      <c r="I397" s="293" t="n"/>
      <c r="J397" s="293" t="n"/>
      <c r="K397" s="293" t="inlineStr">
        <is>
          <t>Pendiente</t>
        </is>
      </c>
      <c r="L397" s="293" t="inlineStr">
        <is>
          <t>Jefe Depto. Contabilidad</t>
        </is>
      </c>
      <c r="M397" s="293" t="n"/>
      <c r="N397" s="363">
        <f>IFERROR(VALUE(B397),9999)</f>
        <v/>
      </c>
      <c r="O397" s="363">
        <f>IF(AND(G397&lt;&gt;"",K397&lt;&gt;"NO",OR(PARAMETROS!$B$2="TODAS",F397=PARAMETROS!$B$2),OR(PARAMETROS!$B$3="SI y Pendiente",K397="SI")),"SI","NO")</f>
        <v/>
      </c>
      <c r="P397" s="363">
        <f>IF(O397="SI",COUNTIFS($O:$O,"SI",$N:$N,"&lt;"&amp;N397)+COUNTIFS($O:$O,"SI",$N:$N,N397,$A:$A,"&lt;="&amp;A397),"")</f>
        <v/>
      </c>
      <c r="Q397" s="363">
        <f>IF(O397="SI",IFERROR(INDEX('MAPA ASIENTOS'!$D:$D,MATCH(P397,'MAPA ASIENTOS'!$A:$A,0)),"SIN ASIGNAR"),"")</f>
        <v/>
      </c>
    </row>
    <row r="398" hidden="1" ht="12.75" customFormat="1" customHeight="1" s="291">
      <c r="A398" s="186">
        <f>ROW()-1</f>
        <v/>
      </c>
      <c r="B398" s="186" t="inlineStr">
        <is>
          <t>S/P</t>
        </is>
      </c>
      <c r="C398" s="186" t="inlineStr">
        <is>
          <t>Resto de fuentes / orden original del Maestro: ASMARTALC</t>
        </is>
      </c>
      <c r="D398" s="186" t="inlineStr">
        <is>
          <t>ASMARtalc</t>
        </is>
      </c>
      <c r="E398" s="186" t="n"/>
      <c r="F398" s="186" t="inlineStr">
        <is>
          <t>Lateral</t>
        </is>
      </c>
      <c r="G398" s="186" t="n"/>
      <c r="H398" s="186" t="n"/>
      <c r="I398" s="186" t="n"/>
      <c r="J398" s="186" t="n"/>
      <c r="K398" s="186" t="inlineStr">
        <is>
          <t>Pendiente</t>
        </is>
      </c>
      <c r="L398" s="186" t="inlineStr">
        <is>
          <t>Jefe Depto. Diseño C.n.</t>
        </is>
      </c>
      <c r="M398" s="186" t="n"/>
      <c r="N398" s="363">
        <f>IFERROR(VALUE(B398),9999)</f>
        <v/>
      </c>
      <c r="O398" s="363">
        <f>IF(AND(G398&lt;&gt;"",K398&lt;&gt;"NO",OR(PARAMETROS!$B$2="TODAS",F398=PARAMETROS!$B$2),OR(PARAMETROS!$B$3="SI y Pendiente",K398="SI")),"SI","NO")</f>
        <v/>
      </c>
      <c r="P398" s="363">
        <f>IF(O398="SI",COUNTIFS($O:$O,"SI",$N:$N,"&lt;"&amp;N398)+COUNTIFS($O:$O,"SI",$N:$N,N398,$A:$A,"&lt;="&amp;A398),"")</f>
        <v/>
      </c>
      <c r="Q398" s="363">
        <f>IF(O398="SI",IFERROR(INDEX('MAPA ASIENTOS'!$D:$D,MATCH(P398,'MAPA ASIENTOS'!$A:$A,0)),"SIN ASIGNAR"),"")</f>
        <v/>
      </c>
    </row>
    <row r="399" hidden="1" ht="12.75" customFormat="1" customHeight="1" s="291">
      <c r="A399" s="293">
        <f>ROW()-1</f>
        <v/>
      </c>
      <c r="B399" s="293" t="inlineStr">
        <is>
          <t>S/P</t>
        </is>
      </c>
      <c r="C399" s="293" t="inlineStr">
        <is>
          <t>Resto de fuentes / orden original del Maestro: ASMARTALC</t>
        </is>
      </c>
      <c r="D399" s="293" t="inlineStr">
        <is>
          <t>ASMARtalc</t>
        </is>
      </c>
      <c r="E399" s="293" t="n"/>
      <c r="F399" s="293" t="inlineStr">
        <is>
          <t>Lateral</t>
        </is>
      </c>
      <c r="G399" s="293" t="n"/>
      <c r="H399" s="293" t="n"/>
      <c r="I399" s="293" t="n"/>
      <c r="J399" s="293" t="n"/>
      <c r="K399" s="293" t="inlineStr">
        <is>
          <t>Pendiente</t>
        </is>
      </c>
      <c r="L399" s="293" t="inlineStr">
        <is>
          <t>Jefe Depto. Mantención</t>
        </is>
      </c>
      <c r="M399" s="293" t="n"/>
      <c r="N399" s="363">
        <f>IFERROR(VALUE(B399),9999)</f>
        <v/>
      </c>
      <c r="O399" s="363">
        <f>IF(AND(G399&lt;&gt;"",K399&lt;&gt;"NO",OR(PARAMETROS!$B$2="TODAS",F399=PARAMETROS!$B$2),OR(PARAMETROS!$B$3="SI y Pendiente",K399="SI")),"SI","NO")</f>
        <v/>
      </c>
      <c r="P399" s="363">
        <f>IF(O399="SI",COUNTIFS($O:$O,"SI",$N:$N,"&lt;"&amp;N399)+COUNTIFS($O:$O,"SI",$N:$N,N399,$A:$A,"&lt;="&amp;A399),"")</f>
        <v/>
      </c>
      <c r="Q399" s="363">
        <f>IF(O399="SI",IFERROR(INDEX('MAPA ASIENTOS'!$D:$D,MATCH(P399,'MAPA ASIENTOS'!$A:$A,0)),"SIN ASIGNAR"),"")</f>
        <v/>
      </c>
    </row>
    <row r="400" hidden="1" ht="12.75" customFormat="1" customHeight="1" s="291">
      <c r="A400" s="186">
        <f>ROW()-1</f>
        <v/>
      </c>
      <c r="B400" s="186" t="inlineStr">
        <is>
          <t>S/P</t>
        </is>
      </c>
      <c r="C400" s="186" t="inlineStr">
        <is>
          <t>Resto de fuentes / orden original del Maestro: ASMARTALC</t>
        </is>
      </c>
      <c r="D400" s="186" t="inlineStr">
        <is>
          <t>ASMARtalc</t>
        </is>
      </c>
      <c r="E400" s="186" t="n"/>
      <c r="F400" s="186" t="inlineStr">
        <is>
          <t>Lateral</t>
        </is>
      </c>
      <c r="G400" s="186" t="n"/>
      <c r="H400" s="186" t="n"/>
      <c r="I400" s="186" t="n"/>
      <c r="J400" s="186" t="n"/>
      <c r="K400" s="186" t="inlineStr">
        <is>
          <t>Pendiente</t>
        </is>
      </c>
      <c r="L400" s="186" t="inlineStr">
        <is>
          <t>Jefe Depto. Personas</t>
        </is>
      </c>
      <c r="M400" s="186" t="n"/>
      <c r="N400" s="363">
        <f>IFERROR(VALUE(B400),9999)</f>
        <v/>
      </c>
      <c r="O400" s="363">
        <f>IF(AND(G400&lt;&gt;"",K400&lt;&gt;"NO",OR(PARAMETROS!$B$2="TODAS",F400=PARAMETROS!$B$2),OR(PARAMETROS!$B$3="SI y Pendiente",K400="SI")),"SI","NO")</f>
        <v/>
      </c>
      <c r="P400" s="363">
        <f>IF(O400="SI",COUNTIFS($O:$O,"SI",$N:$N,"&lt;"&amp;N400)+COUNTIFS($O:$O,"SI",$N:$N,N400,$A:$A,"&lt;="&amp;A400),"")</f>
        <v/>
      </c>
      <c r="Q400" s="363">
        <f>IF(O400="SI",IFERROR(INDEX('MAPA ASIENTOS'!$D:$D,MATCH(P400,'MAPA ASIENTOS'!$A:$A,0)),"SIN ASIGNAR"),"")</f>
        <v/>
      </c>
    </row>
    <row r="401" hidden="1" ht="12.75" customFormat="1" customHeight="1" s="291">
      <c r="A401" s="293">
        <f>ROW()-1</f>
        <v/>
      </c>
      <c r="B401" s="293" t="inlineStr">
        <is>
          <t>S/P</t>
        </is>
      </c>
      <c r="C401" s="293" t="inlineStr">
        <is>
          <t>Resto de fuentes / orden original del Maestro: ASMARTALC</t>
        </is>
      </c>
      <c r="D401" s="293" t="inlineStr">
        <is>
          <t>ASMARtalc</t>
        </is>
      </c>
      <c r="E401" s="293" t="n"/>
      <c r="F401" s="293" t="inlineStr">
        <is>
          <t>Lateral</t>
        </is>
      </c>
      <c r="G401" s="293" t="n"/>
      <c r="H401" s="293" t="n"/>
      <c r="I401" s="293" t="n"/>
      <c r="J401" s="293" t="n"/>
      <c r="K401" s="293" t="inlineStr">
        <is>
          <t>Pendiente</t>
        </is>
      </c>
      <c r="L401" s="293" t="inlineStr">
        <is>
          <t>Jefe Depto. Planificación de Producción</t>
        </is>
      </c>
      <c r="M401" s="293" t="n"/>
      <c r="N401" s="363">
        <f>IFERROR(VALUE(B401),9999)</f>
        <v/>
      </c>
      <c r="O401" s="363">
        <f>IF(AND(G401&lt;&gt;"",K401&lt;&gt;"NO",OR(PARAMETROS!$B$2="TODAS",F401=PARAMETROS!$B$2),OR(PARAMETROS!$B$3="SI y Pendiente",K401="SI")),"SI","NO")</f>
        <v/>
      </c>
      <c r="P401" s="363">
        <f>IF(O401="SI",COUNTIFS($O:$O,"SI",$N:$N,"&lt;"&amp;N401)+COUNTIFS($O:$O,"SI",$N:$N,N401,$A:$A,"&lt;="&amp;A401),"")</f>
        <v/>
      </c>
      <c r="Q401" s="363">
        <f>IF(O401="SI",IFERROR(INDEX('MAPA ASIENTOS'!$D:$D,MATCH(P401,'MAPA ASIENTOS'!$A:$A,0)),"SIN ASIGNAR"),"")</f>
        <v/>
      </c>
    </row>
    <row r="402" hidden="1" ht="12.75" customFormat="1" customHeight="1" s="291">
      <c r="A402" s="186">
        <f>ROW()-1</f>
        <v/>
      </c>
      <c r="B402" s="186" t="inlineStr">
        <is>
          <t>S/P</t>
        </is>
      </c>
      <c r="C402" s="186" t="inlineStr">
        <is>
          <t>Resto de fuentes / orden original del Maestro: ASMARTALC</t>
        </is>
      </c>
      <c r="D402" s="186" t="inlineStr">
        <is>
          <t>ASMARtalc</t>
        </is>
      </c>
      <c r="E402" s="186" t="n"/>
      <c r="F402" s="186" t="inlineStr">
        <is>
          <t>Lateral</t>
        </is>
      </c>
      <c r="G402" s="186" t="n"/>
      <c r="H402" s="186" t="n"/>
      <c r="I402" s="186" t="n"/>
      <c r="J402" s="186" t="n"/>
      <c r="K402" s="186" t="inlineStr">
        <is>
          <t>Pendiente</t>
        </is>
      </c>
      <c r="L402" s="186" t="inlineStr">
        <is>
          <t>Jefe Depto. Planificación y Control de Gestión de Cn</t>
        </is>
      </c>
      <c r="M402" s="186" t="n"/>
      <c r="N402" s="363">
        <f>IFERROR(VALUE(B402),9999)</f>
        <v/>
      </c>
      <c r="O402" s="363">
        <f>IF(AND(G402&lt;&gt;"",K402&lt;&gt;"NO",OR(PARAMETROS!$B$2="TODAS",F402=PARAMETROS!$B$2),OR(PARAMETROS!$B$3="SI y Pendiente",K402="SI")),"SI","NO")</f>
        <v/>
      </c>
      <c r="P402" s="363">
        <f>IF(O402="SI",COUNTIFS($O:$O,"SI",$N:$N,"&lt;"&amp;N402)+COUNTIFS($O:$O,"SI",$N:$N,N402,$A:$A,"&lt;="&amp;A402),"")</f>
        <v/>
      </c>
      <c r="Q402" s="363">
        <f>IF(O402="SI",IFERROR(INDEX('MAPA ASIENTOS'!$D:$D,MATCH(P402,'MAPA ASIENTOS'!$A:$A,0)),"SIN ASIGNAR"),"")</f>
        <v/>
      </c>
    </row>
    <row r="403" hidden="1" ht="12.75" customFormat="1" customHeight="1" s="291">
      <c r="A403" s="293">
        <f>ROW()-1</f>
        <v/>
      </c>
      <c r="B403" s="293" t="inlineStr">
        <is>
          <t>S/P</t>
        </is>
      </c>
      <c r="C403" s="293" t="inlineStr">
        <is>
          <t>Resto de fuentes / orden original del Maestro: ASMARTALC</t>
        </is>
      </c>
      <c r="D403" s="293" t="inlineStr">
        <is>
          <t>ASMARtalc</t>
        </is>
      </c>
      <c r="E403" s="293" t="n"/>
      <c r="F403" s="293" t="inlineStr">
        <is>
          <t>Lateral</t>
        </is>
      </c>
      <c r="G403" s="293" t="n"/>
      <c r="H403" s="293" t="n"/>
      <c r="I403" s="293" t="n"/>
      <c r="J403" s="293" t="n"/>
      <c r="K403" s="293" t="inlineStr">
        <is>
          <t>Pendiente</t>
        </is>
      </c>
      <c r="L403" s="293" t="inlineStr">
        <is>
          <t>Jefe Depto. Producción C.n.</t>
        </is>
      </c>
      <c r="M403" s="293" t="n"/>
      <c r="N403" s="363">
        <f>IFERROR(VALUE(B403),9999)</f>
        <v/>
      </c>
      <c r="O403" s="363">
        <f>IF(AND(G403&lt;&gt;"",K403&lt;&gt;"NO",OR(PARAMETROS!$B$2="TODAS",F403=PARAMETROS!$B$2),OR(PARAMETROS!$B$3="SI y Pendiente",K403="SI")),"SI","NO")</f>
        <v/>
      </c>
      <c r="P403" s="363">
        <f>IF(O403="SI",COUNTIFS($O:$O,"SI",$N:$N,"&lt;"&amp;N403)+COUNTIFS($O:$O,"SI",$N:$N,N403,$A:$A,"&lt;="&amp;A403),"")</f>
        <v/>
      </c>
      <c r="Q403" s="363">
        <f>IF(O403="SI",IFERROR(INDEX('MAPA ASIENTOS'!$D:$D,MATCH(P403,'MAPA ASIENTOS'!$A:$A,0)),"SIN ASIGNAR"),"")</f>
        <v/>
      </c>
    </row>
    <row r="404" hidden="1" ht="12.75" customFormat="1" customHeight="1" s="291">
      <c r="A404" s="186">
        <f>ROW()-1</f>
        <v/>
      </c>
      <c r="B404" s="186" t="inlineStr">
        <is>
          <t>S/P</t>
        </is>
      </c>
      <c r="C404" s="186" t="inlineStr">
        <is>
          <t>Resto de fuentes / orden original del Maestro: ASMARTALC</t>
        </is>
      </c>
      <c r="D404" s="186" t="inlineStr">
        <is>
          <t>ASMARtalc</t>
        </is>
      </c>
      <c r="E404" s="186" t="n"/>
      <c r="F404" s="186" t="inlineStr">
        <is>
          <t>Lateral</t>
        </is>
      </c>
      <c r="G404" s="186" t="n"/>
      <c r="H404" s="186" t="n"/>
      <c r="I404" s="186" t="n"/>
      <c r="J404" s="186" t="n"/>
      <c r="K404" s="186" t="inlineStr">
        <is>
          <t>Pendiente</t>
        </is>
      </c>
      <c r="L404" s="186" t="inlineStr">
        <is>
          <t>Jefe Depto. Seguridad y Salud Ocupacional</t>
        </is>
      </c>
      <c r="M404" s="186" t="n"/>
      <c r="N404" s="363">
        <f>IFERROR(VALUE(B404),9999)</f>
        <v/>
      </c>
      <c r="O404" s="363">
        <f>IF(AND(G404&lt;&gt;"",K404&lt;&gt;"NO",OR(PARAMETROS!$B$2="TODAS",F404=PARAMETROS!$B$2),OR(PARAMETROS!$B$3="SI y Pendiente",K404="SI")),"SI","NO")</f>
        <v/>
      </c>
      <c r="P404" s="363">
        <f>IF(O404="SI",COUNTIFS($O:$O,"SI",$N:$N,"&lt;"&amp;N404)+COUNTIFS($O:$O,"SI",$N:$N,N404,$A:$A,"&lt;="&amp;A404),"")</f>
        <v/>
      </c>
      <c r="Q404" s="363">
        <f>IF(O404="SI",IFERROR(INDEX('MAPA ASIENTOS'!$D:$D,MATCH(P404,'MAPA ASIENTOS'!$A:$A,0)),"SIN ASIGNAR"),"")</f>
        <v/>
      </c>
    </row>
    <row r="405" hidden="1" ht="12.75" customFormat="1" customHeight="1" s="291">
      <c r="A405" s="293">
        <f>ROW()-1</f>
        <v/>
      </c>
      <c r="B405" s="293" t="inlineStr">
        <is>
          <t>S/P</t>
        </is>
      </c>
      <c r="C405" s="293" t="inlineStr">
        <is>
          <t>Resto de fuentes / orden original del Maestro: ASMARTALC</t>
        </is>
      </c>
      <c r="D405" s="293" t="inlineStr">
        <is>
          <t>ASMARtalc</t>
        </is>
      </c>
      <c r="E405" s="293" t="n"/>
      <c r="F405" s="293" t="inlineStr">
        <is>
          <t>Lateral</t>
        </is>
      </c>
      <c r="G405" s="293" t="n"/>
      <c r="H405" s="293" t="n"/>
      <c r="I405" s="293" t="n"/>
      <c r="J405" s="293" t="n"/>
      <c r="K405" s="293" t="inlineStr">
        <is>
          <t>Pendiente</t>
        </is>
      </c>
      <c r="L405" s="293" t="inlineStr">
        <is>
          <t>Jefe Depto. Subcontratos</t>
        </is>
      </c>
      <c r="M405" s="293" t="n"/>
      <c r="N405" s="363">
        <f>IFERROR(VALUE(B405),9999)</f>
        <v/>
      </c>
      <c r="O405" s="363">
        <f>IF(AND(G405&lt;&gt;"",K405&lt;&gt;"NO",OR(PARAMETROS!$B$2="TODAS",F405=PARAMETROS!$B$2),OR(PARAMETROS!$B$3="SI y Pendiente",K405="SI")),"SI","NO")</f>
        <v/>
      </c>
      <c r="P405" s="363">
        <f>IF(O405="SI",COUNTIFS($O:$O,"SI",$N:$N,"&lt;"&amp;N405)+COUNTIFS($O:$O,"SI",$N:$N,N405,$A:$A,"&lt;="&amp;A405),"")</f>
        <v/>
      </c>
      <c r="Q405" s="363">
        <f>IF(O405="SI",IFERROR(INDEX('MAPA ASIENTOS'!$D:$D,MATCH(P405,'MAPA ASIENTOS'!$A:$A,0)),"SIN ASIGNAR"),"")</f>
        <v/>
      </c>
    </row>
    <row r="406" hidden="1" ht="12.75" customFormat="1" customHeight="1" s="291">
      <c r="A406" s="186">
        <f>ROW()-1</f>
        <v/>
      </c>
      <c r="B406" s="186" t="inlineStr">
        <is>
          <t>S/P</t>
        </is>
      </c>
      <c r="C406" s="186" t="inlineStr">
        <is>
          <t>Resto de fuentes / orden original del Maestro: ASMARTALC</t>
        </is>
      </c>
      <c r="D406" s="186" t="inlineStr">
        <is>
          <t>ASMARtalc</t>
        </is>
      </c>
      <c r="E406" s="186" t="n"/>
      <c r="F406" s="186" t="inlineStr">
        <is>
          <t>VIP</t>
        </is>
      </c>
      <c r="G406" s="186" t="n"/>
      <c r="H406" s="186" t="n"/>
      <c r="I406" s="186" t="n"/>
      <c r="J406" s="186" t="n"/>
      <c r="K406" s="186" t="inlineStr">
        <is>
          <t>Pendiente</t>
        </is>
      </c>
      <c r="L406" s="186" t="inlineStr">
        <is>
          <t>Jefe Proyecto C.n.</t>
        </is>
      </c>
      <c r="M406" s="186" t="n"/>
      <c r="N406" s="363">
        <f>IFERROR(VALUE(B406),9999)</f>
        <v/>
      </c>
      <c r="O406" s="363">
        <f>IF(AND(G406&lt;&gt;"",K406&lt;&gt;"NO",OR(PARAMETROS!$B$2="TODAS",F406=PARAMETROS!$B$2),OR(PARAMETROS!$B$3="SI y Pendiente",K406="SI")),"SI","NO")</f>
        <v/>
      </c>
      <c r="P406" s="363">
        <f>IF(O406="SI",COUNTIFS($O:$O,"SI",$N:$N,"&lt;"&amp;N406)+COUNTIFS($O:$O,"SI",$N:$N,N406,$A:$A,"&lt;="&amp;A406),"")</f>
        <v/>
      </c>
      <c r="Q406" s="363">
        <f>IF(O406="SI",IFERROR(INDEX('MAPA ASIENTOS'!$D:$D,MATCH(P406,'MAPA ASIENTOS'!$A:$A,0)),"SIN ASIGNAR"),"")</f>
        <v/>
      </c>
    </row>
    <row r="407" hidden="1" ht="12.75" customFormat="1" customHeight="1" s="291">
      <c r="A407" s="293">
        <f>ROW()-1</f>
        <v/>
      </c>
      <c r="B407" s="293" t="inlineStr">
        <is>
          <t>S/P</t>
        </is>
      </c>
      <c r="C407" s="293" t="inlineStr">
        <is>
          <t>Resto de fuentes / orden original del Maestro: ASMARTALC</t>
        </is>
      </c>
      <c r="D407" s="293" t="inlineStr">
        <is>
          <t>ASMARtalc</t>
        </is>
      </c>
      <c r="E407" s="293" t="n"/>
      <c r="F407" s="293" t="inlineStr">
        <is>
          <t>Lateral</t>
        </is>
      </c>
      <c r="G407" s="293" t="n"/>
      <c r="H407" s="293" t="n"/>
      <c r="I407" s="293" t="n"/>
      <c r="J407" s="293" t="n"/>
      <c r="K407" s="293" t="inlineStr">
        <is>
          <t>Pendiente</t>
        </is>
      </c>
      <c r="L407" s="293" t="inlineStr">
        <is>
          <t>Jefe Taller Aceros C.n.</t>
        </is>
      </c>
      <c r="M407" s="293" t="n"/>
      <c r="N407" s="363">
        <f>IFERROR(VALUE(B407),9999)</f>
        <v/>
      </c>
      <c r="O407" s="363">
        <f>IF(AND(G407&lt;&gt;"",K407&lt;&gt;"NO",OR(PARAMETROS!$B$2="TODAS",F407=PARAMETROS!$B$2),OR(PARAMETROS!$B$3="SI y Pendiente",K407="SI")),"SI","NO")</f>
        <v/>
      </c>
      <c r="P407" s="363">
        <f>IF(O407="SI",COUNTIFS($O:$O,"SI",$N:$N,"&lt;"&amp;N407)+COUNTIFS($O:$O,"SI",$N:$N,N407,$A:$A,"&lt;="&amp;A407),"")</f>
        <v/>
      </c>
      <c r="Q407" s="363">
        <f>IF(O407="SI",IFERROR(INDEX('MAPA ASIENTOS'!$D:$D,MATCH(P407,'MAPA ASIENTOS'!$A:$A,0)),"SIN ASIGNAR"),"")</f>
        <v/>
      </c>
    </row>
    <row r="408" hidden="1" ht="12.75" customFormat="1" customHeight="1" s="291">
      <c r="A408" s="186">
        <f>ROW()-1</f>
        <v/>
      </c>
      <c r="B408" s="186" t="inlineStr">
        <is>
          <t>S/P</t>
        </is>
      </c>
      <c r="C408" s="186" t="inlineStr">
        <is>
          <t>Resto de fuentes / orden original del Maestro: ASMARTALC</t>
        </is>
      </c>
      <c r="D408" s="186" t="inlineStr">
        <is>
          <t>ASMARtalc</t>
        </is>
      </c>
      <c r="E408" s="186" t="n"/>
      <c r="F408" s="186" t="inlineStr">
        <is>
          <t>Lateral</t>
        </is>
      </c>
      <c r="G408" s="186" t="n"/>
      <c r="H408" s="186" t="n"/>
      <c r="I408" s="186" t="n"/>
      <c r="J408" s="186" t="n"/>
      <c r="K408" s="186" t="inlineStr">
        <is>
          <t>Pendiente</t>
        </is>
      </c>
      <c r="L408" s="186" t="inlineStr">
        <is>
          <t>Jefe Taller Calderas y Cañerías</t>
        </is>
      </c>
      <c r="M408" s="186" t="n"/>
      <c r="N408" s="363">
        <f>IFERROR(VALUE(B408),9999)</f>
        <v/>
      </c>
      <c r="O408" s="363">
        <f>IF(AND(G408&lt;&gt;"",K408&lt;&gt;"NO",OR(PARAMETROS!$B$2="TODAS",F408=PARAMETROS!$B$2),OR(PARAMETROS!$B$3="SI y Pendiente",K408="SI")),"SI","NO")</f>
        <v/>
      </c>
      <c r="P408" s="363">
        <f>IF(O408="SI",COUNTIFS($O:$O,"SI",$N:$N,"&lt;"&amp;N408)+COUNTIFS($O:$O,"SI",$N:$N,N408,$A:$A,"&lt;="&amp;A408),"")</f>
        <v/>
      </c>
      <c r="Q408" s="363">
        <f>IF(O408="SI",IFERROR(INDEX('MAPA ASIENTOS'!$D:$D,MATCH(P408,'MAPA ASIENTOS'!$A:$A,0)),"SIN ASIGNAR"),"")</f>
        <v/>
      </c>
    </row>
    <row r="409" hidden="1" ht="12.75" customFormat="1" customHeight="1" s="291">
      <c r="A409" s="293">
        <f>ROW()-1</f>
        <v/>
      </c>
      <c r="B409" s="293" t="inlineStr">
        <is>
          <t>S/P</t>
        </is>
      </c>
      <c r="C409" s="293" t="inlineStr">
        <is>
          <t>Resto de fuentes / orden original del Maestro: ASMARTALC</t>
        </is>
      </c>
      <c r="D409" s="293" t="inlineStr">
        <is>
          <t>ASMARtalc</t>
        </is>
      </c>
      <c r="E409" s="293" t="n"/>
      <c r="F409" s="293" t="inlineStr">
        <is>
          <t>Lateral</t>
        </is>
      </c>
      <c r="G409" s="293" t="n"/>
      <c r="H409" s="293" t="n"/>
      <c r="I409" s="293" t="n"/>
      <c r="J409" s="293" t="n"/>
      <c r="K409" s="293" t="inlineStr">
        <is>
          <t>Pendiente</t>
        </is>
      </c>
      <c r="L409" s="293" t="inlineStr">
        <is>
          <t>Jefe Taller Cañerías</t>
        </is>
      </c>
      <c r="M409" s="293" t="n"/>
      <c r="N409" s="363">
        <f>IFERROR(VALUE(B409),9999)</f>
        <v/>
      </c>
      <c r="O409" s="363">
        <f>IF(AND(G409&lt;&gt;"",K409&lt;&gt;"NO",OR(PARAMETROS!$B$2="TODAS",F409=PARAMETROS!$B$2),OR(PARAMETROS!$B$3="SI y Pendiente",K409="SI")),"SI","NO")</f>
        <v/>
      </c>
      <c r="P409" s="363">
        <f>IF(O409="SI",COUNTIFS($O:$O,"SI",$N:$N,"&lt;"&amp;N409)+COUNTIFS($O:$O,"SI",$N:$N,N409,$A:$A,"&lt;="&amp;A409),"")</f>
        <v/>
      </c>
      <c r="Q409" s="363">
        <f>IF(O409="SI",IFERROR(INDEX('MAPA ASIENTOS'!$D:$D,MATCH(P409,'MAPA ASIENTOS'!$A:$A,0)),"SIN ASIGNAR"),"")</f>
        <v/>
      </c>
    </row>
    <row r="410" hidden="1" ht="12.75" customFormat="1" customHeight="1" s="291">
      <c r="A410" s="186">
        <f>ROW()-1</f>
        <v/>
      </c>
      <c r="B410" s="186" t="inlineStr">
        <is>
          <t>S/P</t>
        </is>
      </c>
      <c r="C410" s="186" t="inlineStr">
        <is>
          <t>Resto de fuentes / orden original del Maestro: ASMARTALC</t>
        </is>
      </c>
      <c r="D410" s="186" t="inlineStr">
        <is>
          <t>ASMARtalc</t>
        </is>
      </c>
      <c r="E410" s="186" t="n"/>
      <c r="F410" s="186" t="inlineStr">
        <is>
          <t>Lateral</t>
        </is>
      </c>
      <c r="G410" s="186" t="n"/>
      <c r="H410" s="186" t="n"/>
      <c r="I410" s="186" t="n"/>
      <c r="J410" s="186" t="n"/>
      <c r="K410" s="186" t="inlineStr">
        <is>
          <t>Pendiente</t>
        </is>
      </c>
      <c r="L410" s="186" t="inlineStr">
        <is>
          <t>Jefe Taller Electricidad</t>
        </is>
      </c>
      <c r="M410" s="186" t="n"/>
      <c r="N410" s="363">
        <f>IFERROR(VALUE(B410),9999)</f>
        <v/>
      </c>
      <c r="O410" s="363">
        <f>IF(AND(G410&lt;&gt;"",K410&lt;&gt;"NO",OR(PARAMETROS!$B$2="TODAS",F410=PARAMETROS!$B$2),OR(PARAMETROS!$B$3="SI y Pendiente",K410="SI")),"SI","NO")</f>
        <v/>
      </c>
      <c r="P410" s="363">
        <f>IF(O410="SI",COUNTIFS($O:$O,"SI",$N:$N,"&lt;"&amp;N410)+COUNTIFS($O:$O,"SI",$N:$N,N410,$A:$A,"&lt;="&amp;A410),"")</f>
        <v/>
      </c>
      <c r="Q410" s="363">
        <f>IF(O410="SI",IFERROR(INDEX('MAPA ASIENTOS'!$D:$D,MATCH(P410,'MAPA ASIENTOS'!$A:$A,0)),"SIN ASIGNAR"),"")</f>
        <v/>
      </c>
    </row>
    <row r="411" hidden="1" ht="12.75" customFormat="1" customHeight="1" s="291">
      <c r="A411" s="293">
        <f>ROW()-1</f>
        <v/>
      </c>
      <c r="B411" s="293" t="inlineStr">
        <is>
          <t>S/P</t>
        </is>
      </c>
      <c r="C411" s="293" t="inlineStr">
        <is>
          <t>Resto de fuentes / orden original del Maestro: ASMARTALC</t>
        </is>
      </c>
      <c r="D411" s="293" t="inlineStr">
        <is>
          <t>ASMARtalc</t>
        </is>
      </c>
      <c r="E411" s="293" t="n"/>
      <c r="F411" s="293" t="inlineStr">
        <is>
          <t>Lateral</t>
        </is>
      </c>
      <c r="G411" s="293" t="n"/>
      <c r="H411" s="293" t="n"/>
      <c r="I411" s="293" t="n"/>
      <c r="J411" s="293" t="n"/>
      <c r="K411" s="293" t="inlineStr">
        <is>
          <t>Pendiente</t>
        </is>
      </c>
      <c r="L411" s="293" t="inlineStr">
        <is>
          <t>Jefe Taller Electrónica</t>
        </is>
      </c>
      <c r="M411" s="293" t="n"/>
      <c r="N411" s="363">
        <f>IFERROR(VALUE(B411),9999)</f>
        <v/>
      </c>
      <c r="O411" s="363">
        <f>IF(AND(G411&lt;&gt;"",K411&lt;&gt;"NO",OR(PARAMETROS!$B$2="TODAS",F411=PARAMETROS!$B$2),OR(PARAMETROS!$B$3="SI y Pendiente",K411="SI")),"SI","NO")</f>
        <v/>
      </c>
      <c r="P411" s="363">
        <f>IF(O411="SI",COUNTIFS($O:$O,"SI",$N:$N,"&lt;"&amp;N411)+COUNTIFS($O:$O,"SI",$N:$N,N411,$A:$A,"&lt;="&amp;A411),"")</f>
        <v/>
      </c>
      <c r="Q411" s="363">
        <f>IF(O411="SI",IFERROR(INDEX('MAPA ASIENTOS'!$D:$D,MATCH(P411,'MAPA ASIENTOS'!$A:$A,0)),"SIN ASIGNAR"),"")</f>
        <v/>
      </c>
    </row>
    <row r="412" hidden="1" ht="12.75" customFormat="1" customHeight="1" s="291">
      <c r="A412" s="186">
        <f>ROW()-1</f>
        <v/>
      </c>
      <c r="B412" s="186" t="inlineStr">
        <is>
          <t>S/P</t>
        </is>
      </c>
      <c r="C412" s="186" t="inlineStr">
        <is>
          <t>Resto de fuentes / orden original del Maestro: ASMARTALC</t>
        </is>
      </c>
      <c r="D412" s="186" t="inlineStr">
        <is>
          <t>ASMARtalc</t>
        </is>
      </c>
      <c r="E412" s="186" t="n"/>
      <c r="F412" s="186" t="inlineStr">
        <is>
          <t>Lateral</t>
        </is>
      </c>
      <c r="G412" s="186" t="n"/>
      <c r="H412" s="186" t="n"/>
      <c r="I412" s="186" t="n"/>
      <c r="J412" s="186" t="n"/>
      <c r="K412" s="186" t="inlineStr">
        <is>
          <t>Pendiente</t>
        </is>
      </c>
      <c r="L412" s="186" t="inlineStr">
        <is>
          <t>Jefe Taller Estructuras</t>
        </is>
      </c>
      <c r="M412" s="186" t="n"/>
      <c r="N412" s="363">
        <f>IFERROR(VALUE(B412),9999)</f>
        <v/>
      </c>
      <c r="O412" s="363">
        <f>IF(AND(G412&lt;&gt;"",K412&lt;&gt;"NO",OR(PARAMETROS!$B$2="TODAS",F412=PARAMETROS!$B$2),OR(PARAMETROS!$B$3="SI y Pendiente",K412="SI")),"SI","NO")</f>
        <v/>
      </c>
      <c r="P412" s="363">
        <f>IF(O412="SI",COUNTIFS($O:$O,"SI",$N:$N,"&lt;"&amp;N412)+COUNTIFS($O:$O,"SI",$N:$N,N412,$A:$A,"&lt;="&amp;A412),"")</f>
        <v/>
      </c>
      <c r="Q412" s="363">
        <f>IF(O412="SI",IFERROR(INDEX('MAPA ASIENTOS'!$D:$D,MATCH(P412,'MAPA ASIENTOS'!$A:$A,0)),"SIN ASIGNAR"),"")</f>
        <v/>
      </c>
    </row>
    <row r="413" hidden="1" ht="12.75" customFormat="1" customHeight="1" s="291">
      <c r="A413" s="293">
        <f>ROW()-1</f>
        <v/>
      </c>
      <c r="B413" s="293" t="inlineStr">
        <is>
          <t>S/P</t>
        </is>
      </c>
      <c r="C413" s="293" t="inlineStr">
        <is>
          <t>Resto de fuentes / orden original del Maestro: ASMARTALC</t>
        </is>
      </c>
      <c r="D413" s="293" t="inlineStr">
        <is>
          <t>ASMARtalc</t>
        </is>
      </c>
      <c r="E413" s="293" t="n"/>
      <c r="F413" s="293" t="inlineStr">
        <is>
          <t>Lateral</t>
        </is>
      </c>
      <c r="G413" s="293" t="n"/>
      <c r="H413" s="293" t="n"/>
      <c r="I413" s="293" t="n"/>
      <c r="J413" s="293" t="n"/>
      <c r="K413" s="293" t="inlineStr">
        <is>
          <t>Pendiente</t>
        </is>
      </c>
      <c r="L413" s="293" t="inlineStr">
        <is>
          <t>Jefe Taller Habitabilidad y Electricidad</t>
        </is>
      </c>
      <c r="M413" s="293" t="n"/>
      <c r="N413" s="363">
        <f>IFERROR(VALUE(B413),9999)</f>
        <v/>
      </c>
      <c r="O413" s="363">
        <f>IF(AND(G413&lt;&gt;"",K413&lt;&gt;"NO",OR(PARAMETROS!$B$2="TODAS",F413=PARAMETROS!$B$2),OR(PARAMETROS!$B$3="SI y Pendiente",K413="SI")),"SI","NO")</f>
        <v/>
      </c>
      <c r="P413" s="363">
        <f>IF(O413="SI",COUNTIFS($O:$O,"SI",$N:$N,"&lt;"&amp;N413)+COUNTIFS($O:$O,"SI",$N:$N,N413,$A:$A,"&lt;="&amp;A413),"")</f>
        <v/>
      </c>
      <c r="Q413" s="363">
        <f>IF(O413="SI",IFERROR(INDEX('MAPA ASIENTOS'!$D:$D,MATCH(P413,'MAPA ASIENTOS'!$A:$A,0)),"SIN ASIGNAR"),"")</f>
        <v/>
      </c>
    </row>
    <row r="414" hidden="1" ht="12.75" customFormat="1" customHeight="1" s="291">
      <c r="A414" s="186">
        <f>ROW()-1</f>
        <v/>
      </c>
      <c r="B414" s="186" t="inlineStr">
        <is>
          <t>S/P</t>
        </is>
      </c>
      <c r="C414" s="186" t="inlineStr">
        <is>
          <t>Resto de fuentes / orden original del Maestro: ASMARTALC</t>
        </is>
      </c>
      <c r="D414" s="186" t="inlineStr">
        <is>
          <t>ASMARtalc</t>
        </is>
      </c>
      <c r="E414" s="186" t="n"/>
      <c r="F414" s="186" t="inlineStr">
        <is>
          <t>VIP</t>
        </is>
      </c>
      <c r="G414" s="186" t="n"/>
      <c r="H414" s="186" t="n"/>
      <c r="I414" s="186" t="n"/>
      <c r="J414" s="186" t="n"/>
      <c r="K414" s="186" t="inlineStr">
        <is>
          <t>Pendiente</t>
        </is>
      </c>
      <c r="L414" s="186" t="inlineStr">
        <is>
          <t>Admistrador ASMAR (t)</t>
        </is>
      </c>
      <c r="M414" s="186" t="n"/>
      <c r="N414" s="363">
        <f>IFERROR(VALUE(B414),9999)</f>
        <v/>
      </c>
      <c r="O414" s="363">
        <f>IF(AND(G414&lt;&gt;"",K414&lt;&gt;"NO",OR(PARAMETROS!$B$2="TODAS",F414=PARAMETROS!$B$2),OR(PARAMETROS!$B$3="SI y Pendiente",K414="SI")),"SI","NO")</f>
        <v/>
      </c>
      <c r="P414" s="363">
        <f>IF(O414="SI",COUNTIFS($O:$O,"SI",$N:$N,"&lt;"&amp;N414)+COUNTIFS($O:$O,"SI",$N:$N,N414,$A:$A,"&lt;="&amp;A414),"")</f>
        <v/>
      </c>
      <c r="Q414" s="363">
        <f>IF(O414="SI",IFERROR(INDEX('MAPA ASIENTOS'!$D:$D,MATCH(P414,'MAPA ASIENTOS'!$A:$A,0)),"SIN ASIGNAR"),"")</f>
        <v/>
      </c>
    </row>
    <row r="415" hidden="1" ht="12.75" customFormat="1" customHeight="1" s="291">
      <c r="A415" s="293">
        <f>ROW()-1</f>
        <v/>
      </c>
      <c r="B415" s="293" t="inlineStr">
        <is>
          <t>S/P</t>
        </is>
      </c>
      <c r="C415" s="293" t="inlineStr">
        <is>
          <t>Resto de fuentes / orden original del Maestro: ASMARTALC</t>
        </is>
      </c>
      <c r="D415" s="293" t="inlineStr">
        <is>
          <t>ASMARtalc</t>
        </is>
      </c>
      <c r="E415" s="293" t="n"/>
      <c r="F415" s="293" t="inlineStr">
        <is>
          <t>Lateral</t>
        </is>
      </c>
      <c r="G415" s="293" t="n"/>
      <c r="H415" s="293" t="n"/>
      <c r="I415" s="293" t="n"/>
      <c r="J415" s="293" t="n"/>
      <c r="K415" s="293" t="inlineStr">
        <is>
          <t>Pendiente</t>
        </is>
      </c>
      <c r="L415" s="293" t="inlineStr">
        <is>
          <t>Condestable Mayor ASMAR T</t>
        </is>
      </c>
      <c r="M415" s="293" t="n"/>
      <c r="N415" s="363">
        <f>IFERROR(VALUE(B415),9999)</f>
        <v/>
      </c>
      <c r="O415" s="363">
        <f>IF(AND(G415&lt;&gt;"",K415&lt;&gt;"NO",OR(PARAMETROS!$B$2="TODAS",F415=PARAMETROS!$B$2),OR(PARAMETROS!$B$3="SI y Pendiente",K415="SI")),"SI","NO")</f>
        <v/>
      </c>
      <c r="P415" s="363">
        <f>IF(O415="SI",COUNTIFS($O:$O,"SI",$N:$N,"&lt;"&amp;N415)+COUNTIFS($O:$O,"SI",$N:$N,N415,$A:$A,"&lt;="&amp;A415),"")</f>
        <v/>
      </c>
      <c r="Q415" s="363">
        <f>IF(O415="SI",IFERROR(INDEX('MAPA ASIENTOS'!$D:$D,MATCH(P415,'MAPA ASIENTOS'!$A:$A,0)),"SIN ASIGNAR"),"")</f>
        <v/>
      </c>
    </row>
    <row r="416" hidden="1" ht="12.75" customFormat="1" customHeight="1" s="291">
      <c r="A416" s="186">
        <f>ROW()-1</f>
        <v/>
      </c>
      <c r="B416" s="186" t="inlineStr">
        <is>
          <t>S/P</t>
        </is>
      </c>
      <c r="C416" s="186" t="inlineStr">
        <is>
          <t>Resto de fuentes / orden original del Maestro: ASMARTALC</t>
        </is>
      </c>
      <c r="D416" s="186" t="inlineStr">
        <is>
          <t>ASMARtalc</t>
        </is>
      </c>
      <c r="E416" s="186" t="n"/>
      <c r="F416" s="186" t="inlineStr">
        <is>
          <t>Lateral</t>
        </is>
      </c>
      <c r="G416" s="186" t="inlineStr">
        <is>
          <t>Cardoen Cornejo, Carlos</t>
        </is>
      </c>
      <c r="H416" s="186" t="inlineStr">
        <is>
          <t>Carlos</t>
        </is>
      </c>
      <c r="I416" s="186" t="inlineStr">
        <is>
          <t>Cardoen</t>
        </is>
      </c>
      <c r="J416" s="186" t="inlineStr">
        <is>
          <t>Cornejo</t>
        </is>
      </c>
      <c r="K416" s="186" t="inlineStr">
        <is>
          <t>Pendiente</t>
        </is>
      </c>
      <c r="L416" s="186" t="inlineStr">
        <is>
          <t>Invitado Especial</t>
        </is>
      </c>
      <c r="M416" s="186" t="n"/>
      <c r="N416" s="363">
        <f>IFERROR(VALUE(B416),9999)</f>
        <v/>
      </c>
      <c r="O416" s="363">
        <f>IF(AND(G416&lt;&gt;"",K416&lt;&gt;"NO",OR(PARAMETROS!$B$2="TODAS",F416=PARAMETROS!$B$2),OR(PARAMETROS!$B$3="SI y Pendiente",K416="SI")),"SI","NO")</f>
        <v/>
      </c>
      <c r="P416" s="363">
        <f>IF(O416="SI",COUNTIFS($O:$O,"SI",$N:$N,"&lt;"&amp;N416)+COUNTIFS($O:$O,"SI",$N:$N,N416,$A:$A,"&lt;="&amp;A416),"")</f>
        <v/>
      </c>
      <c r="Q416" s="363">
        <f>IF(O416="SI",IFERROR(INDEX('MAPA ASIENTOS'!$D:$D,MATCH(P416,'MAPA ASIENTOS'!$A:$A,0)),"SIN ASIGNAR"),"")</f>
        <v/>
      </c>
    </row>
    <row r="417" hidden="1" ht="12.75" customFormat="1" customHeight="1" s="291">
      <c r="A417" s="293">
        <f>ROW()-1</f>
        <v/>
      </c>
      <c r="B417" s="293" t="inlineStr">
        <is>
          <t>S/P</t>
        </is>
      </c>
      <c r="C417" s="293" t="inlineStr">
        <is>
          <t>Resto de fuentes / orden original del Maestro: ASMARTALC</t>
        </is>
      </c>
      <c r="D417" s="293" t="inlineStr">
        <is>
          <t>ASMARtalc</t>
        </is>
      </c>
      <c r="E417" s="293" t="n"/>
      <c r="F417" s="293" t="inlineStr">
        <is>
          <t>Lateral</t>
        </is>
      </c>
      <c r="G417" s="293" t="inlineStr">
        <is>
          <t>Cardoen Aylwin, Rodrigo</t>
        </is>
      </c>
      <c r="H417" s="293" t="inlineStr">
        <is>
          <t>Rodrigo</t>
        </is>
      </c>
      <c r="I417" s="293" t="inlineStr">
        <is>
          <t>Cardoen</t>
        </is>
      </c>
      <c r="J417" s="293" t="inlineStr">
        <is>
          <t>Aylwin</t>
        </is>
      </c>
      <c r="K417" s="293" t="inlineStr">
        <is>
          <t>Pendiente</t>
        </is>
      </c>
      <c r="L417" s="293" t="inlineStr">
        <is>
          <t>Invitado Especial</t>
        </is>
      </c>
      <c r="M417" s="293" t="n"/>
      <c r="N417" s="363">
        <f>IFERROR(VALUE(B417),9999)</f>
        <v/>
      </c>
      <c r="O417" s="363">
        <f>IF(AND(G417&lt;&gt;"",K417&lt;&gt;"NO",OR(PARAMETROS!$B$2="TODAS",F417=PARAMETROS!$B$2),OR(PARAMETROS!$B$3="SI y Pendiente",K417="SI")),"SI","NO")</f>
        <v/>
      </c>
      <c r="P417" s="363">
        <f>IF(O417="SI",COUNTIFS($O:$O,"SI",$N:$N,"&lt;"&amp;N417)+COUNTIFS($O:$O,"SI",$N:$N,N417,$A:$A,"&lt;="&amp;A417),"")</f>
        <v/>
      </c>
      <c r="Q417" s="363">
        <f>IF(O417="SI",IFERROR(INDEX('MAPA ASIENTOS'!$D:$D,MATCH(P417,'MAPA ASIENTOS'!$A:$A,0)),"SIN ASIGNAR"),"")</f>
        <v/>
      </c>
    </row>
    <row r="418" hidden="1" ht="12.75" customFormat="1" customHeight="1" s="291">
      <c r="A418" s="190">
        <f>ROW()-1</f>
        <v/>
      </c>
      <c r="B418" s="190" t="inlineStr">
        <is>
          <t>S/P</t>
        </is>
      </c>
      <c r="C418" s="190" t="inlineStr">
        <is>
          <t>Resto de fuentes / orden original del Maestro: ACADÉMICOS</t>
        </is>
      </c>
      <c r="D418" s="190" t="inlineStr">
        <is>
          <t>Académicos</t>
        </is>
      </c>
      <c r="E418" s="190" t="inlineStr">
        <is>
          <t>Rector</t>
        </is>
      </c>
      <c r="F418" s="190" t="inlineStr">
        <is>
          <t>Académicos</t>
        </is>
      </c>
      <c r="G418" s="190" t="inlineStr">
        <is>
          <t>Carpinelli, Jorge</t>
        </is>
      </c>
      <c r="H418" s="190" t="inlineStr">
        <is>
          <t>Jorge</t>
        </is>
      </c>
      <c r="I418" s="190" t="inlineStr">
        <is>
          <t>Carpinelli</t>
        </is>
      </c>
      <c r="J418" s="190" t="n"/>
      <c r="K418" s="190" t="inlineStr">
        <is>
          <t>Pendiente</t>
        </is>
      </c>
      <c r="L418" s="190" t="inlineStr">
        <is>
          <t>Director de Innovación y Trasnferencia Tecnológica Unab</t>
        </is>
      </c>
      <c r="M418" s="190" t="n"/>
      <c r="N418" s="363">
        <f>IFERROR(VALUE(B418),9999)</f>
        <v/>
      </c>
      <c r="O418" s="363">
        <f>IF(AND(G418&lt;&gt;"",K418&lt;&gt;"NO",OR(PARAMETROS!$B$2="TODAS",F418=PARAMETROS!$B$2),OR(PARAMETROS!$B$3="SI y Pendiente",K418="SI")),"SI","NO")</f>
        <v/>
      </c>
      <c r="P418" s="363">
        <f>IF(O418="SI",COUNTIFS($O:$O,"SI",$N:$N,"&lt;"&amp;N418)+COUNTIFS($O:$O,"SI",$N:$N,N418,$A:$A,"&lt;="&amp;A418),"")</f>
        <v/>
      </c>
      <c r="Q418" s="363">
        <f>IF(O418="SI",IFERROR(INDEX('MAPA ASIENTOS'!$D:$D,MATCH(P418,'MAPA ASIENTOS'!$A:$A,0)),"SIN ASIGNAR"),"")</f>
        <v/>
      </c>
    </row>
    <row r="419" hidden="1" ht="12.75" customFormat="1" customHeight="1" s="291">
      <c r="A419" s="293">
        <f>ROW()-1</f>
        <v/>
      </c>
      <c r="B419" s="293" t="inlineStr">
        <is>
          <t>S/P</t>
        </is>
      </c>
      <c r="C419" s="293" t="inlineStr">
        <is>
          <t>Resto de fuentes / orden original del Maestro: ACADÉMICOS</t>
        </is>
      </c>
      <c r="D419" s="293" t="inlineStr">
        <is>
          <t>Académicos</t>
        </is>
      </c>
      <c r="E419" s="293" t="inlineStr">
        <is>
          <t>Rector</t>
        </is>
      </c>
      <c r="F419" s="293" t="inlineStr">
        <is>
          <t>Académicos</t>
        </is>
      </c>
      <c r="G419" s="293" t="inlineStr">
        <is>
          <t>Valdebenito, Victor</t>
        </is>
      </c>
      <c r="H419" s="293" t="inlineStr">
        <is>
          <t>Victor</t>
        </is>
      </c>
      <c r="I419" s="293" t="inlineStr">
        <is>
          <t>Valdebenito</t>
        </is>
      </c>
      <c r="J419" s="293" t="n"/>
      <c r="K419" s="293" t="inlineStr">
        <is>
          <t>Pendiente</t>
        </is>
      </c>
      <c r="L419" s="293" t="inlineStr">
        <is>
          <t>Director de Vinculacion con el Medio Sede de Concepción</t>
        </is>
      </c>
      <c r="M419" s="293" t="n"/>
      <c r="N419" s="363">
        <f>IFERROR(VALUE(B419),9999)</f>
        <v/>
      </c>
      <c r="O419" s="363">
        <f>IF(AND(G419&lt;&gt;"",K419&lt;&gt;"NO",OR(PARAMETROS!$B$2="TODAS",F419=PARAMETROS!$B$2),OR(PARAMETROS!$B$3="SI y Pendiente",K419="SI")),"SI","NO")</f>
        <v/>
      </c>
      <c r="P419" s="363">
        <f>IF(O419="SI",COUNTIFS($O:$O,"SI",$N:$N,"&lt;"&amp;N419)+COUNTIFS($O:$O,"SI",$N:$N,N419,$A:$A,"&lt;="&amp;A419),"")</f>
        <v/>
      </c>
      <c r="Q419" s="363">
        <f>IF(O419="SI",IFERROR(INDEX('MAPA ASIENTOS'!$D:$D,MATCH(P419,'MAPA ASIENTOS'!$A:$A,0)),"SIN ASIGNAR"),"")</f>
        <v/>
      </c>
    </row>
    <row r="420" hidden="1" ht="12.75" customFormat="1" customHeight="1" s="291">
      <c r="A420" s="190">
        <f>ROW()-1</f>
        <v/>
      </c>
      <c r="B420" s="190" t="inlineStr">
        <is>
          <t>S/P</t>
        </is>
      </c>
      <c r="C420" s="190" t="inlineStr">
        <is>
          <t>Resto de fuentes / orden original del Maestro: ACADÉMICOS</t>
        </is>
      </c>
      <c r="D420" s="190" t="inlineStr">
        <is>
          <t>Académicos</t>
        </is>
      </c>
      <c r="E420" s="190" t="inlineStr">
        <is>
          <t>Rector</t>
        </is>
      </c>
      <c r="F420" s="190" t="inlineStr">
        <is>
          <t>Académicos</t>
        </is>
      </c>
      <c r="G420" s="190" t="inlineStr">
        <is>
          <t>Fuentealba Tapia, Jorge</t>
        </is>
      </c>
      <c r="H420" s="190" t="inlineStr">
        <is>
          <t>Jorge</t>
        </is>
      </c>
      <c r="I420" s="190" t="inlineStr">
        <is>
          <t>Fuentealba</t>
        </is>
      </c>
      <c r="J420" s="190" t="inlineStr">
        <is>
          <t>Tapia</t>
        </is>
      </c>
      <c r="K420" s="190" t="inlineStr">
        <is>
          <t>Pendiente</t>
        </is>
      </c>
      <c r="L420" s="190" t="inlineStr">
        <is>
          <t>Director Duoc Uc Sede San Andrés de Concepción</t>
        </is>
      </c>
      <c r="M420" s="190" t="n"/>
      <c r="N420" s="363">
        <f>IFERROR(VALUE(B420),9999)</f>
        <v/>
      </c>
      <c r="O420" s="363">
        <f>IF(AND(G420&lt;&gt;"",K420&lt;&gt;"NO",OR(PARAMETROS!$B$2="TODAS",F420=PARAMETROS!$B$2),OR(PARAMETROS!$B$3="SI y Pendiente",K420="SI")),"SI","NO")</f>
        <v/>
      </c>
      <c r="P420" s="363">
        <f>IF(O420="SI",COUNTIFS($O:$O,"SI",$N:$N,"&lt;"&amp;N420)+COUNTIFS($O:$O,"SI",$N:$N,N420,$A:$A,"&lt;="&amp;A420),"")</f>
        <v/>
      </c>
      <c r="Q420" s="363">
        <f>IF(O420="SI",IFERROR(INDEX('MAPA ASIENTOS'!$D:$D,MATCH(P420,'MAPA ASIENTOS'!$A:$A,0)),"SIN ASIGNAR"),"")</f>
        <v/>
      </c>
    </row>
    <row r="421" hidden="1" ht="12.75" customFormat="1" customHeight="1" s="291">
      <c r="A421" s="293">
        <f>ROW()-1</f>
        <v/>
      </c>
      <c r="B421" s="293" t="inlineStr">
        <is>
          <t>S/P</t>
        </is>
      </c>
      <c r="C421" s="293" t="inlineStr">
        <is>
          <t>Resto de fuentes / orden original del Maestro: ACADÉMICOS</t>
        </is>
      </c>
      <c r="D421" s="293" t="inlineStr">
        <is>
          <t>Académicos</t>
        </is>
      </c>
      <c r="E421" s="293" t="inlineStr">
        <is>
          <t>Rector</t>
        </is>
      </c>
      <c r="F421" s="293" t="inlineStr">
        <is>
          <t>Académicos</t>
        </is>
      </c>
      <c r="G421" s="293" t="inlineStr">
        <is>
          <t>Aracena Cuellar, Eduardo</t>
        </is>
      </c>
      <c r="H421" s="293" t="inlineStr">
        <is>
          <t>Eduardo</t>
        </is>
      </c>
      <c r="I421" s="293" t="inlineStr">
        <is>
          <t>Aracena</t>
        </is>
      </c>
      <c r="J421" s="293" t="inlineStr">
        <is>
          <t>Cuellar</t>
        </is>
      </c>
      <c r="K421" s="293" t="inlineStr">
        <is>
          <t>Pendiente</t>
        </is>
      </c>
      <c r="L421" s="293" t="inlineStr">
        <is>
          <t>Director Universidad Santa María Sede Concepción</t>
        </is>
      </c>
      <c r="M421" s="293" t="n"/>
      <c r="N421" s="363">
        <f>IFERROR(VALUE(B421),9999)</f>
        <v/>
      </c>
      <c r="O421" s="363">
        <f>IF(AND(G421&lt;&gt;"",K421&lt;&gt;"NO",OR(PARAMETROS!$B$2="TODAS",F421=PARAMETROS!$B$2),OR(PARAMETROS!$B$3="SI y Pendiente",K421="SI")),"SI","NO")</f>
        <v/>
      </c>
      <c r="P421" s="363">
        <f>IF(O421="SI",COUNTIFS($O:$O,"SI",$N:$N,"&lt;"&amp;N421)+COUNTIFS($O:$O,"SI",$N:$N,N421,$A:$A,"&lt;="&amp;A421),"")</f>
        <v/>
      </c>
      <c r="Q421" s="363">
        <f>IF(O421="SI",IFERROR(INDEX('MAPA ASIENTOS'!$D:$D,MATCH(P421,'MAPA ASIENTOS'!$A:$A,0)),"SIN ASIGNAR"),"")</f>
        <v/>
      </c>
    </row>
    <row r="422" hidden="1" ht="12.75" customFormat="1" customHeight="1" s="291">
      <c r="A422" s="190">
        <f>ROW()-1</f>
        <v/>
      </c>
      <c r="B422" s="190" t="inlineStr">
        <is>
          <t>S/P</t>
        </is>
      </c>
      <c r="C422" s="190" t="inlineStr">
        <is>
          <t>Resto de fuentes / orden original del Maestro: ACADÉMICOS</t>
        </is>
      </c>
      <c r="D422" s="190" t="inlineStr">
        <is>
          <t>Académicos</t>
        </is>
      </c>
      <c r="E422" s="190" t="n"/>
      <c r="F422" s="190" t="inlineStr">
        <is>
          <t>Académicos</t>
        </is>
      </c>
      <c r="G422" s="190" t="inlineStr">
        <is>
          <t>Salas, Marcos</t>
        </is>
      </c>
      <c r="H422" s="190" t="inlineStr">
        <is>
          <t>Marcos</t>
        </is>
      </c>
      <c r="I422" s="190" t="inlineStr">
        <is>
          <t>Salas</t>
        </is>
      </c>
      <c r="J422" s="190" t="n"/>
      <c r="K422" s="190" t="inlineStr">
        <is>
          <t>Pendiente</t>
        </is>
      </c>
      <c r="L422" s="190" t="n"/>
      <c r="M422" s="190" t="n"/>
      <c r="N422" s="363">
        <f>IFERROR(VALUE(B422),9999)</f>
        <v/>
      </c>
      <c r="O422" s="363">
        <f>IF(AND(G422&lt;&gt;"",K422&lt;&gt;"NO",OR(PARAMETROS!$B$2="TODAS",F422=PARAMETROS!$B$2),OR(PARAMETROS!$B$3="SI y Pendiente",K422="SI")),"SI","NO")</f>
        <v/>
      </c>
      <c r="P422" s="363">
        <f>IF(O422="SI",COUNTIFS($O:$O,"SI",$N:$N,"&lt;"&amp;N422)+COUNTIFS($O:$O,"SI",$N:$N,N422,$A:$A,"&lt;="&amp;A422),"")</f>
        <v/>
      </c>
      <c r="Q422" s="363">
        <f>IF(O422="SI",IFERROR(INDEX('MAPA ASIENTOS'!$D:$D,MATCH(P422,'MAPA ASIENTOS'!$A:$A,0)),"SIN ASIGNAR"),"")</f>
        <v/>
      </c>
    </row>
    <row r="423" hidden="1" ht="12.75" customFormat="1" customHeight="1" s="291">
      <c r="A423" s="293">
        <f>ROW()-1</f>
        <v/>
      </c>
      <c r="B423" s="293" t="inlineStr">
        <is>
          <t>S/P</t>
        </is>
      </c>
      <c r="C423" s="293" t="inlineStr">
        <is>
          <t>Resto de fuentes / orden original del Maestro: ACADÉMICOS</t>
        </is>
      </c>
      <c r="D423" s="293" t="inlineStr">
        <is>
          <t>Académicos</t>
        </is>
      </c>
      <c r="E423" s="293" t="inlineStr">
        <is>
          <t>Rector</t>
        </is>
      </c>
      <c r="F423" s="293" t="inlineStr">
        <is>
          <t>Académicos</t>
        </is>
      </c>
      <c r="G423" s="293" t="inlineStr">
        <is>
          <t>Umaña Hermosilla, Benito</t>
        </is>
      </c>
      <c r="H423" s="293" t="inlineStr">
        <is>
          <t>Benito</t>
        </is>
      </c>
      <c r="I423" s="293" t="inlineStr">
        <is>
          <t>Umaña</t>
        </is>
      </c>
      <c r="J423" s="293" t="inlineStr">
        <is>
          <t>Hermosilla</t>
        </is>
      </c>
      <c r="K423" s="293" t="inlineStr">
        <is>
          <t>Pendiente</t>
        </is>
      </c>
      <c r="L423" s="293" t="inlineStr">
        <is>
          <t>Rector</t>
        </is>
      </c>
      <c r="M423" s="293" t="n"/>
      <c r="N423" s="363">
        <f>IFERROR(VALUE(B423),9999)</f>
        <v/>
      </c>
      <c r="O423" s="363">
        <f>IF(AND(G423&lt;&gt;"",K423&lt;&gt;"NO",OR(PARAMETROS!$B$2="TODAS",F423=PARAMETROS!$B$2),OR(PARAMETROS!$B$3="SI y Pendiente",K423="SI")),"SI","NO")</f>
        <v/>
      </c>
      <c r="P423" s="363">
        <f>IF(O423="SI",COUNTIFS($O:$O,"SI",$N:$N,"&lt;"&amp;N423)+COUNTIFS($O:$O,"SI",$N:$N,N423,$A:$A,"&lt;="&amp;A423),"")</f>
        <v/>
      </c>
      <c r="Q423" s="363">
        <f>IF(O423="SI",IFERROR(INDEX('MAPA ASIENTOS'!$D:$D,MATCH(P423,'MAPA ASIENTOS'!$A:$A,0)),"SIN ASIGNAR"),"")</f>
        <v/>
      </c>
    </row>
    <row r="424" hidden="1" ht="12.75" customFormat="1" customHeight="1" s="291">
      <c r="A424" s="190">
        <f>ROW()-1</f>
        <v/>
      </c>
      <c r="B424" s="190" t="inlineStr">
        <is>
          <t>S/P</t>
        </is>
      </c>
      <c r="C424" s="190" t="inlineStr">
        <is>
          <t>Resto de fuentes / orden original del Maestro: ACADÉMICOS</t>
        </is>
      </c>
      <c r="D424" s="190" t="inlineStr">
        <is>
          <t>Académicos</t>
        </is>
      </c>
      <c r="E424" s="190" t="inlineStr">
        <is>
          <t>Rector</t>
        </is>
      </c>
      <c r="F424" s="190" t="inlineStr">
        <is>
          <t>Académicos</t>
        </is>
      </c>
      <c r="G424" s="190" t="inlineStr">
        <is>
          <t>Dorner González, José</t>
        </is>
      </c>
      <c r="H424" s="190" t="inlineStr">
        <is>
          <t>José</t>
        </is>
      </c>
      <c r="I424" s="190" t="inlineStr">
        <is>
          <t>Dorner</t>
        </is>
      </c>
      <c r="J424" s="190" t="inlineStr">
        <is>
          <t>González</t>
        </is>
      </c>
      <c r="K424" s="190" t="inlineStr">
        <is>
          <t>Pendiente</t>
        </is>
      </c>
      <c r="L424" s="190" t="inlineStr">
        <is>
          <t>Rector</t>
        </is>
      </c>
      <c r="M424" s="190" t="n"/>
      <c r="N424" s="363">
        <f>IFERROR(VALUE(B424),9999)</f>
        <v/>
      </c>
      <c r="O424" s="363">
        <f>IF(AND(G424&lt;&gt;"",K424&lt;&gt;"NO",OR(PARAMETROS!$B$2="TODAS",F424=PARAMETROS!$B$2),OR(PARAMETROS!$B$3="SI y Pendiente",K424="SI")),"SI","NO")</f>
        <v/>
      </c>
      <c r="P424" s="363">
        <f>IF(O424="SI",COUNTIFS($O:$O,"SI",$N:$N,"&lt;"&amp;N424)+COUNTIFS($O:$O,"SI",$N:$N,N424,$A:$A,"&lt;="&amp;A424),"")</f>
        <v/>
      </c>
      <c r="Q424" s="363">
        <f>IF(O424="SI",IFERROR(INDEX('MAPA ASIENTOS'!$D:$D,MATCH(P424,'MAPA ASIENTOS'!$A:$A,0)),"SIN ASIGNAR"),"")</f>
        <v/>
      </c>
    </row>
    <row r="425" hidden="1" ht="12.75" customFormat="1" customHeight="1" s="291">
      <c r="A425" s="293">
        <f>ROW()-1</f>
        <v/>
      </c>
      <c r="B425" s="293" t="inlineStr">
        <is>
          <t>S/P</t>
        </is>
      </c>
      <c r="C425" s="293" t="inlineStr">
        <is>
          <t>Resto de fuentes / orden original del Maestro: ACADÉMICOS</t>
        </is>
      </c>
      <c r="D425" s="293" t="inlineStr">
        <is>
          <t>Académicos</t>
        </is>
      </c>
      <c r="E425" s="293" t="inlineStr">
        <is>
          <t>Rector</t>
        </is>
      </c>
      <c r="F425" s="293" t="inlineStr">
        <is>
          <t>Académicos</t>
        </is>
      </c>
      <c r="G425" s="293" t="inlineStr">
        <is>
          <t>Sepulveda Carrsco, Roger</t>
        </is>
      </c>
      <c r="H425" s="293" t="inlineStr">
        <is>
          <t>Roger</t>
        </is>
      </c>
      <c r="I425" s="293" t="inlineStr">
        <is>
          <t>Sepulveda</t>
        </is>
      </c>
      <c r="J425" s="293" t="inlineStr">
        <is>
          <t>Carrsco</t>
        </is>
      </c>
      <c r="K425" s="293" t="inlineStr">
        <is>
          <t>Pendiente</t>
        </is>
      </c>
      <c r="L425" s="293" t="inlineStr">
        <is>
          <t>Rector</t>
        </is>
      </c>
      <c r="M425" s="293" t="n"/>
      <c r="N425" s="363">
        <f>IFERROR(VALUE(B425),9999)</f>
        <v/>
      </c>
      <c r="O425" s="363">
        <f>IF(AND(G425&lt;&gt;"",K425&lt;&gt;"NO",OR(PARAMETROS!$B$2="TODAS",F425=PARAMETROS!$B$2),OR(PARAMETROS!$B$3="SI y Pendiente",K425="SI")),"SI","NO")</f>
        <v/>
      </c>
      <c r="P425" s="363">
        <f>IF(O425="SI",COUNTIFS($O:$O,"SI",$N:$N,"&lt;"&amp;N425)+COUNTIFS($O:$O,"SI",$N:$N,N425,$A:$A,"&lt;="&amp;A425),"")</f>
        <v/>
      </c>
      <c r="Q425" s="363">
        <f>IF(O425="SI",IFERROR(INDEX('MAPA ASIENTOS'!$D:$D,MATCH(P425,'MAPA ASIENTOS'!$A:$A,0)),"SIN ASIGNAR"),"")</f>
        <v/>
      </c>
    </row>
    <row r="426" hidden="1" ht="12.75" customFormat="1" customHeight="1" s="291">
      <c r="A426" s="190">
        <f>ROW()-1</f>
        <v/>
      </c>
      <c r="B426" s="190" t="inlineStr">
        <is>
          <t>S/P</t>
        </is>
      </c>
      <c r="C426" s="190" t="inlineStr">
        <is>
          <t>Resto de fuentes / orden original del Maestro: ACADÉMICOS</t>
        </is>
      </c>
      <c r="D426" s="190" t="inlineStr">
        <is>
          <t>Académicos</t>
        </is>
      </c>
      <c r="E426" s="190" t="inlineStr">
        <is>
          <t>Rector</t>
        </is>
      </c>
      <c r="F426" s="190" t="inlineStr">
        <is>
          <t>Académicos</t>
        </is>
      </c>
      <c r="G426" s="190" t="inlineStr">
        <is>
          <t>Valdés Lafontaine, Federico</t>
        </is>
      </c>
      <c r="H426" s="190" t="inlineStr">
        <is>
          <t>Federico</t>
        </is>
      </c>
      <c r="I426" s="190" t="inlineStr">
        <is>
          <t>Valdés</t>
        </is>
      </c>
      <c r="J426" s="190" t="inlineStr">
        <is>
          <t>Lafontaine</t>
        </is>
      </c>
      <c r="K426" s="190" t="inlineStr">
        <is>
          <t>Pendiente</t>
        </is>
      </c>
      <c r="L426" s="190" t="inlineStr">
        <is>
          <t>Rector U.d.d. Sede Concepción</t>
        </is>
      </c>
      <c r="M426" s="190" t="n"/>
      <c r="N426" s="363">
        <f>IFERROR(VALUE(B426),9999)</f>
        <v/>
      </c>
      <c r="O426" s="363">
        <f>IF(AND(G426&lt;&gt;"",K426&lt;&gt;"NO",OR(PARAMETROS!$B$2="TODAS",F426=PARAMETROS!$B$2),OR(PARAMETROS!$B$3="SI y Pendiente",K426="SI")),"SI","NO")</f>
        <v/>
      </c>
      <c r="P426" s="363">
        <f>IF(O426="SI",COUNTIFS($O:$O,"SI",$N:$N,"&lt;"&amp;N426)+COUNTIFS($O:$O,"SI",$N:$N,N426,$A:$A,"&lt;="&amp;A426),"")</f>
        <v/>
      </c>
      <c r="Q426" s="363">
        <f>IF(O426="SI",IFERROR(INDEX('MAPA ASIENTOS'!$D:$D,MATCH(P426,'MAPA ASIENTOS'!$A:$A,0)),"SIN ASIGNAR"),"")</f>
        <v/>
      </c>
    </row>
    <row r="427" hidden="1" ht="12.75" customFormat="1" customHeight="1" s="291">
      <c r="A427" s="293">
        <f>ROW()-1</f>
        <v/>
      </c>
      <c r="B427" s="293" t="inlineStr">
        <is>
          <t>S/P</t>
        </is>
      </c>
      <c r="C427" s="293" t="inlineStr">
        <is>
          <t>Resto de fuentes / orden original del Maestro: ACADÉMICOS</t>
        </is>
      </c>
      <c r="D427" s="293" t="inlineStr">
        <is>
          <t>Académicos</t>
        </is>
      </c>
      <c r="E427" s="293" t="inlineStr">
        <is>
          <t>Rector</t>
        </is>
      </c>
      <c r="F427" s="293" t="inlineStr">
        <is>
          <t>Académicos</t>
        </is>
      </c>
      <c r="G427" s="293" t="n"/>
      <c r="H427" s="293" t="n"/>
      <c r="I427" s="293" t="n"/>
      <c r="J427" s="293" t="n"/>
      <c r="K427" s="293" t="inlineStr">
        <is>
          <t>Pendiente</t>
        </is>
      </c>
      <c r="L427" s="293" t="inlineStr">
        <is>
          <t>Rector Universidad Católica de la Santísima Concepción</t>
        </is>
      </c>
      <c r="M427" s="293" t="n"/>
      <c r="N427" s="363">
        <f>IFERROR(VALUE(B427),9999)</f>
        <v/>
      </c>
      <c r="O427" s="363">
        <f>IF(AND(G427&lt;&gt;"",K427&lt;&gt;"NO",OR(PARAMETROS!$B$2="TODAS",F427=PARAMETROS!$B$2),OR(PARAMETROS!$B$3="SI y Pendiente",K427="SI")),"SI","NO")</f>
        <v/>
      </c>
      <c r="P427" s="363">
        <f>IF(O427="SI",COUNTIFS($O:$O,"SI",$N:$N,"&lt;"&amp;N427)+COUNTIFS($O:$O,"SI",$N:$N,N427,$A:$A,"&lt;="&amp;A427),"")</f>
        <v/>
      </c>
      <c r="Q427" s="363">
        <f>IF(O427="SI",IFERROR(INDEX('MAPA ASIENTOS'!$D:$D,MATCH(P427,'MAPA ASIENTOS'!$A:$A,0)),"SIN ASIGNAR"),"")</f>
        <v/>
      </c>
    </row>
    <row r="428" hidden="1" ht="12.75" customFormat="1" customHeight="1" s="291">
      <c r="A428" s="190">
        <f>ROW()-1</f>
        <v/>
      </c>
      <c r="B428" s="190" t="inlineStr">
        <is>
          <t>S/P</t>
        </is>
      </c>
      <c r="C428" s="190" t="inlineStr">
        <is>
          <t>Resto de fuentes / orden original del Maestro: ACADÉMICOS</t>
        </is>
      </c>
      <c r="D428" s="190" t="inlineStr">
        <is>
          <t>Académicos</t>
        </is>
      </c>
      <c r="E428" s="190" t="n"/>
      <c r="F428" s="190" t="inlineStr">
        <is>
          <t>Académicos</t>
        </is>
      </c>
      <c r="G428" s="190" t="inlineStr">
        <is>
          <t>Rodríguez Pérez, José</t>
        </is>
      </c>
      <c r="H428" s="190" t="inlineStr">
        <is>
          <t>José</t>
        </is>
      </c>
      <c r="I428" s="190" t="inlineStr">
        <is>
          <t>Rodríguez</t>
        </is>
      </c>
      <c r="J428" s="190" t="inlineStr">
        <is>
          <t>Pérez</t>
        </is>
      </c>
      <c r="K428" s="190" t="inlineStr">
        <is>
          <t>Pendiente</t>
        </is>
      </c>
      <c r="L428" s="190" t="inlineStr">
        <is>
          <t>Universidad San Sebastían</t>
        </is>
      </c>
      <c r="M428" s="190" t="n"/>
      <c r="N428" s="363">
        <f>IFERROR(VALUE(B428),9999)</f>
        <v/>
      </c>
      <c r="O428" s="363">
        <f>IF(AND(G428&lt;&gt;"",K428&lt;&gt;"NO",OR(PARAMETROS!$B$2="TODAS",F428=PARAMETROS!$B$2),OR(PARAMETROS!$B$3="SI y Pendiente",K428="SI")),"SI","NO")</f>
        <v/>
      </c>
      <c r="P428" s="363">
        <f>IF(O428="SI",COUNTIFS($O:$O,"SI",$N:$N,"&lt;"&amp;N428)+COUNTIFS($O:$O,"SI",$N:$N,N428,$A:$A,"&lt;="&amp;A428),"")</f>
        <v/>
      </c>
      <c r="Q428" s="363">
        <f>IF(O428="SI",IFERROR(INDEX('MAPA ASIENTOS'!$D:$D,MATCH(P428,'MAPA ASIENTOS'!$A:$A,0)),"SIN ASIGNAR"),"")</f>
        <v/>
      </c>
    </row>
    <row r="429" hidden="1" ht="12.75" customFormat="1" customHeight="1" s="291">
      <c r="A429" s="293">
        <f>ROW()-1</f>
        <v/>
      </c>
      <c r="B429" s="293" t="inlineStr">
        <is>
          <t>S/P</t>
        </is>
      </c>
      <c r="C429" s="293" t="inlineStr">
        <is>
          <t>Resto de fuentes / orden original del Maestro: ACADÉMICOS</t>
        </is>
      </c>
      <c r="D429" s="293" t="inlineStr">
        <is>
          <t>Académicos</t>
        </is>
      </c>
      <c r="E429" s="293" t="inlineStr">
        <is>
          <t>Rector</t>
        </is>
      </c>
      <c r="F429" s="293" t="inlineStr">
        <is>
          <t>Académicos</t>
        </is>
      </c>
      <c r="G429" s="293" t="inlineStr">
        <is>
          <t>Monks Ruiz, Henry</t>
        </is>
      </c>
      <c r="H429" s="293" t="inlineStr">
        <is>
          <t>Henry</t>
        </is>
      </c>
      <c r="I429" s="293" t="inlineStr">
        <is>
          <t>Monks</t>
        </is>
      </c>
      <c r="J429" s="293" t="inlineStr">
        <is>
          <t>Ruiz</t>
        </is>
      </c>
      <c r="K429" s="293" t="inlineStr">
        <is>
          <t>Pendiente</t>
        </is>
      </c>
      <c r="L429" s="293" t="inlineStr">
        <is>
          <t>Vice-rector Inacap</t>
        </is>
      </c>
      <c r="M429" s="293" t="n"/>
      <c r="N429" s="363">
        <f>IFERROR(VALUE(B429),9999)</f>
        <v/>
      </c>
      <c r="O429" s="363">
        <f>IF(AND(G429&lt;&gt;"",K429&lt;&gt;"NO",OR(PARAMETROS!$B$2="TODAS",F429=PARAMETROS!$B$2),OR(PARAMETROS!$B$3="SI y Pendiente",K429="SI")),"SI","NO")</f>
        <v/>
      </c>
      <c r="P429" s="363">
        <f>IF(O429="SI",COUNTIFS($O:$O,"SI",$N:$N,"&lt;"&amp;N429)+COUNTIFS($O:$O,"SI",$N:$N,N429,$A:$A,"&lt;="&amp;A429),"")</f>
        <v/>
      </c>
      <c r="Q429" s="363">
        <f>IF(O429="SI",IFERROR(INDEX('MAPA ASIENTOS'!$D:$D,MATCH(P429,'MAPA ASIENTOS'!$A:$A,0)),"SIN ASIGNAR"),"")</f>
        <v/>
      </c>
    </row>
    <row r="430" hidden="1" ht="12.75" customFormat="1" customHeight="1" s="291">
      <c r="A430" s="190">
        <f>ROW()-1</f>
        <v/>
      </c>
      <c r="B430" s="190" t="inlineStr">
        <is>
          <t>S/P</t>
        </is>
      </c>
      <c r="C430" s="190" t="inlineStr">
        <is>
          <t>Resto de fuentes / orden original del Maestro: ACADÉMICOS</t>
        </is>
      </c>
      <c r="D430" s="190" t="inlineStr">
        <is>
          <t>Académicos</t>
        </is>
      </c>
      <c r="E430" s="190" t="inlineStr">
        <is>
          <t>Rector</t>
        </is>
      </c>
      <c r="F430" s="190" t="inlineStr">
        <is>
          <t>Académicos</t>
        </is>
      </c>
      <c r="G430" s="190" t="inlineStr">
        <is>
          <t>Gonzälez Correa, Carlos</t>
        </is>
      </c>
      <c r="H430" s="190" t="inlineStr">
        <is>
          <t>Carlos</t>
        </is>
      </c>
      <c r="I430" s="190" t="inlineStr">
        <is>
          <t>Gonzälez</t>
        </is>
      </c>
      <c r="J430" s="190" t="inlineStr">
        <is>
          <t>Correa</t>
        </is>
      </c>
      <c r="K430" s="190" t="inlineStr">
        <is>
          <t>Pendiente</t>
        </is>
      </c>
      <c r="L430" s="190" t="inlineStr">
        <is>
          <t>Vicerrector</t>
        </is>
      </c>
      <c r="M430" s="190" t="n"/>
      <c r="N430" s="363">
        <f>IFERROR(VALUE(B430),9999)</f>
        <v/>
      </c>
      <c r="O430" s="363">
        <f>IF(AND(G430&lt;&gt;"",K430&lt;&gt;"NO",OR(PARAMETROS!$B$2="TODAS",F430=PARAMETROS!$B$2),OR(PARAMETROS!$B$3="SI y Pendiente",K430="SI")),"SI","NO")</f>
        <v/>
      </c>
      <c r="P430" s="363">
        <f>IF(O430="SI",COUNTIFS($O:$O,"SI",$N:$N,"&lt;"&amp;N430)+COUNTIFS($O:$O,"SI",$N:$N,N430,$A:$A,"&lt;="&amp;A430),"")</f>
        <v/>
      </c>
      <c r="Q430" s="363">
        <f>IF(O430="SI",IFERROR(INDEX('MAPA ASIENTOS'!$D:$D,MATCH(P430,'MAPA ASIENTOS'!$A:$A,0)),"SIN ASIGNAR"),"")</f>
        <v/>
      </c>
    </row>
    <row r="431" hidden="1" ht="12.75" customFormat="1" customHeight="1" s="291">
      <c r="A431" s="293">
        <f>ROW()-1</f>
        <v/>
      </c>
      <c r="B431" s="293" t="inlineStr">
        <is>
          <t>S/P</t>
        </is>
      </c>
      <c r="C431" s="293" t="inlineStr">
        <is>
          <t>Resto de fuentes / orden original del Maestro: ACADÉMICOS</t>
        </is>
      </c>
      <c r="D431" s="293" t="inlineStr">
        <is>
          <t>Académicos</t>
        </is>
      </c>
      <c r="E431" s="293" t="inlineStr">
        <is>
          <t>Rector</t>
        </is>
      </c>
      <c r="F431" s="293" t="inlineStr">
        <is>
          <t>Académicos</t>
        </is>
      </c>
      <c r="G431" s="293" t="inlineStr">
        <is>
          <t>Concha Navalón, Claudio</t>
        </is>
      </c>
      <c r="H431" s="293" t="inlineStr">
        <is>
          <t>Claudio</t>
        </is>
      </c>
      <c r="I431" s="293" t="inlineStr">
        <is>
          <t>Concha</t>
        </is>
      </c>
      <c r="J431" s="293" t="inlineStr">
        <is>
          <t>Navalón</t>
        </is>
      </c>
      <c r="K431" s="293" t="inlineStr">
        <is>
          <t>Pendiente</t>
        </is>
      </c>
      <c r="L431" s="293" t="inlineStr">
        <is>
          <t>Vicerrector</t>
        </is>
      </c>
      <c r="M431" s="293" t="n"/>
      <c r="N431" s="363">
        <f>IFERROR(VALUE(B431),9999)</f>
        <v/>
      </c>
      <c r="O431" s="363">
        <f>IF(AND(G431&lt;&gt;"",K431&lt;&gt;"NO",OR(PARAMETROS!$B$2="TODAS",F431=PARAMETROS!$B$2),OR(PARAMETROS!$B$3="SI y Pendiente",K431="SI")),"SI","NO")</f>
        <v/>
      </c>
      <c r="P431" s="363">
        <f>IF(O431="SI",COUNTIFS($O:$O,"SI",$N:$N,"&lt;"&amp;N431)+COUNTIFS($O:$O,"SI",$N:$N,N431,$A:$A,"&lt;="&amp;A431),"")</f>
        <v/>
      </c>
      <c r="Q431" s="363">
        <f>IF(O431="SI",IFERROR(INDEX('MAPA ASIENTOS'!$D:$D,MATCH(P431,'MAPA ASIENTOS'!$A:$A,0)),"SIN ASIGNAR"),"")</f>
        <v/>
      </c>
    </row>
    <row r="432" hidden="1" ht="12.75" customFormat="1" customHeight="1" s="291">
      <c r="A432" s="190">
        <f>ROW()-1</f>
        <v/>
      </c>
      <c r="B432" s="190" t="inlineStr">
        <is>
          <t>S/P</t>
        </is>
      </c>
      <c r="C432" s="190" t="inlineStr">
        <is>
          <t>Resto de fuentes / orden original del Maestro: ACADÉMICOS</t>
        </is>
      </c>
      <c r="D432" s="190" t="inlineStr">
        <is>
          <t>Académicos</t>
        </is>
      </c>
      <c r="E432" s="190" t="inlineStr">
        <is>
          <t>Rector</t>
        </is>
      </c>
      <c r="F432" s="190" t="inlineStr">
        <is>
          <t>Académicos</t>
        </is>
      </c>
      <c r="G432" s="190" t="inlineStr">
        <is>
          <t>Sabag Villalobos, Jorge</t>
        </is>
      </c>
      <c r="H432" s="190" t="inlineStr">
        <is>
          <t>Jorge</t>
        </is>
      </c>
      <c r="I432" s="190" t="inlineStr">
        <is>
          <t>Sabag</t>
        </is>
      </c>
      <c r="J432" s="190" t="inlineStr">
        <is>
          <t>Villalobos</t>
        </is>
      </c>
      <c r="K432" s="190" t="inlineStr">
        <is>
          <t>Pendiente</t>
        </is>
      </c>
      <c r="L432" s="190" t="inlineStr">
        <is>
          <t>Vicerrector Universidad San Sebastían Sede Tres Pascuales</t>
        </is>
      </c>
      <c r="M432" s="190" t="n"/>
      <c r="N432" s="363">
        <f>IFERROR(VALUE(B432),9999)</f>
        <v/>
      </c>
      <c r="O432" s="363">
        <f>IF(AND(G432&lt;&gt;"",K432&lt;&gt;"NO",OR(PARAMETROS!$B$2="TODAS",F432=PARAMETROS!$B$2),OR(PARAMETROS!$B$3="SI y Pendiente",K432="SI")),"SI","NO")</f>
        <v/>
      </c>
      <c r="P432" s="363">
        <f>IF(O432="SI",COUNTIFS($O:$O,"SI",$N:$N,"&lt;"&amp;N432)+COUNTIFS($O:$O,"SI",$N:$N,N432,$A:$A,"&lt;="&amp;A432),"")</f>
        <v/>
      </c>
      <c r="Q432" s="363">
        <f>IF(O432="SI",IFERROR(INDEX('MAPA ASIENTOS'!$D:$D,MATCH(P432,'MAPA ASIENTOS'!$A:$A,0)),"SIN ASIGNAR"),"")</f>
        <v/>
      </c>
    </row>
    <row r="433" hidden="1" ht="12.75" customFormat="1" customHeight="1" s="291">
      <c r="A433" s="293">
        <f>ROW()-1</f>
        <v/>
      </c>
      <c r="B433" s="293" t="inlineStr">
        <is>
          <t>S/P</t>
        </is>
      </c>
      <c r="C433" s="293" t="inlineStr">
        <is>
          <t>Resto de fuentes / orden original del Maestro: ACADÉMICOS</t>
        </is>
      </c>
      <c r="D433" s="293" t="inlineStr">
        <is>
          <t>Académicos</t>
        </is>
      </c>
      <c r="E433" s="293" t="inlineStr">
        <is>
          <t>Rector</t>
        </is>
      </c>
      <c r="F433" s="293" t="inlineStr">
        <is>
          <t>Académicos</t>
        </is>
      </c>
      <c r="G433" s="293" t="inlineStr">
        <is>
          <t>Jofré Manieu, Florencia</t>
        </is>
      </c>
      <c r="H433" s="293" t="inlineStr">
        <is>
          <t>Florencia</t>
        </is>
      </c>
      <c r="I433" s="293" t="inlineStr">
        <is>
          <t>Jofré</t>
        </is>
      </c>
      <c r="J433" s="293" t="inlineStr">
        <is>
          <t>Manieu</t>
        </is>
      </c>
      <c r="K433" s="293" t="inlineStr">
        <is>
          <t>Pendiente</t>
        </is>
      </c>
      <c r="L433" s="293" t="inlineStr">
        <is>
          <t>Vicerrectora</t>
        </is>
      </c>
      <c r="M433" s="293" t="n"/>
      <c r="N433" s="363">
        <f>IFERROR(VALUE(B433),9999)</f>
        <v/>
      </c>
      <c r="O433" s="363">
        <f>IF(AND(G433&lt;&gt;"",K433&lt;&gt;"NO",OR(PARAMETROS!$B$2="TODAS",F433=PARAMETROS!$B$2),OR(PARAMETROS!$B$3="SI y Pendiente",K433="SI")),"SI","NO")</f>
        <v/>
      </c>
      <c r="P433" s="363">
        <f>IF(O433="SI",COUNTIFS($O:$O,"SI",$N:$N,"&lt;"&amp;N433)+COUNTIFS($O:$O,"SI",$N:$N,N433,$A:$A,"&lt;="&amp;A433),"")</f>
        <v/>
      </c>
      <c r="Q433" s="363">
        <f>IF(O433="SI",IFERROR(INDEX('MAPA ASIENTOS'!$D:$D,MATCH(P433,'MAPA ASIENTOS'!$A:$A,0)),"SIN ASIGNAR"),"")</f>
        <v/>
      </c>
    </row>
    <row r="434" hidden="1" ht="12.75" customFormat="1" customHeight="1" s="291">
      <c r="A434" s="190">
        <f>ROW()-1</f>
        <v/>
      </c>
      <c r="B434" s="190" t="inlineStr">
        <is>
          <t>S/P</t>
        </is>
      </c>
      <c r="C434" s="190" t="inlineStr">
        <is>
          <t>Resto de fuentes / orden original del Maestro: ACADÉMICOS</t>
        </is>
      </c>
      <c r="D434" s="190" t="inlineStr">
        <is>
          <t>Académicos</t>
        </is>
      </c>
      <c r="E434" s="190" t="inlineStr">
        <is>
          <t>Rector</t>
        </is>
      </c>
      <c r="F434" s="190" t="inlineStr">
        <is>
          <t>Académicos</t>
        </is>
      </c>
      <c r="G434" s="190" t="inlineStr">
        <is>
          <t>Hormazábal, Paz</t>
        </is>
      </c>
      <c r="H434" s="190" t="inlineStr">
        <is>
          <t>Paz</t>
        </is>
      </c>
      <c r="I434" s="190" t="inlineStr">
        <is>
          <t>Hormazábal</t>
        </is>
      </c>
      <c r="J434" s="190" t="n"/>
      <c r="K434" s="190" t="inlineStr">
        <is>
          <t>Pendiente</t>
        </is>
      </c>
      <c r="L434" s="190" t="inlineStr">
        <is>
          <t>Vicerrectora</t>
        </is>
      </c>
      <c r="M434" s="190" t="n"/>
      <c r="N434" s="363">
        <f>IFERROR(VALUE(B434),9999)</f>
        <v/>
      </c>
      <c r="O434" s="363">
        <f>IF(AND(G434&lt;&gt;"",K434&lt;&gt;"NO",OR(PARAMETROS!$B$2="TODAS",F434=PARAMETROS!$B$2),OR(PARAMETROS!$B$3="SI y Pendiente",K434="SI")),"SI","NO")</f>
        <v/>
      </c>
      <c r="P434" s="363">
        <f>IF(O434="SI",COUNTIFS($O:$O,"SI",$N:$N,"&lt;"&amp;N434)+COUNTIFS($O:$O,"SI",$N:$N,N434,$A:$A,"&lt;="&amp;A434),"")</f>
        <v/>
      </c>
      <c r="Q434" s="363">
        <f>IF(O434="SI",IFERROR(INDEX('MAPA ASIENTOS'!$D:$D,MATCH(P434,'MAPA ASIENTOS'!$A:$A,0)),"SIN ASIGNAR"),"")</f>
        <v/>
      </c>
    </row>
    <row r="435" ht="17.10000038146973" customHeight="1" s="260">
      <c r="A435" s="311" t="n"/>
      <c r="B435" s="288" t="n"/>
      <c r="C435" s="288" t="n"/>
      <c r="D435" s="311" t="n"/>
      <c r="E435" s="281" t="n"/>
      <c r="F435" s="281" t="n"/>
      <c r="G435" s="288" t="n"/>
      <c r="H435" s="281" t="n"/>
      <c r="I435" s="281" t="n"/>
      <c r="J435" s="281" t="n"/>
      <c r="K435" s="281" t="n"/>
      <c r="L435" s="306" t="n"/>
      <c r="M435" s="288" t="n"/>
      <c r="N435">
        <f>IFERROR(VALUE(B435),9999)</f>
        <v/>
      </c>
      <c r="O435">
        <f>IF(AND(G435&lt;&gt;"",K435&lt;&gt;"NO",OR(PARAMETROS!$B$2="TODAS",F435=PARAMETROS!$B$2),OR(PARAMETROS!$B$3="SI y Pendiente",K435="SI")),"SI","NO")</f>
        <v/>
      </c>
      <c r="P435">
        <f>IF(O435="SI",COUNTIFS($O:$O,"SI",$N:$N,"&lt;"&amp;N435)+COUNTIFS($O:$O,"SI",$N:$N,N435,$A:$A,"&lt;="&amp;A435),"")</f>
        <v/>
      </c>
      <c r="Q435">
        <f>IF(O435="SI",IFERROR(INDEX('MAPA ASIENTOS'!$D:$D,MATCH(P435,'MAPA ASIENTOS'!$A:$A,0)),"SIN ASIGNAR"),"")</f>
        <v/>
      </c>
    </row>
  </sheetData>
  <conditionalFormatting sqref="K2:K1000">
    <cfRule type="expression" priority="1" dxfId="0">
      <formula>K2="NO"</formula>
    </cfRule>
    <cfRule type="expression" priority="2" dxfId="1">
      <formula>K2="SI"</formula>
    </cfRule>
    <cfRule type="expression" priority="3" dxfId="2">
      <formula>K2="Pendiente"</formula>
    </cfRule>
  </conditionalFormatting>
  <conditionalFormatting sqref="Q2:Q1000">
    <cfRule type="expression" priority="4" dxfId="3">
      <formula>Q2="SIN ASIGNAR"</formula>
    </cfRule>
  </conditionalFormatting>
  <dataValidations count="3">
    <dataValidation sqref="K2:K301 K302:K317 K318:K435" showDropDown="0" showInputMessage="0" showErrorMessage="0" allowBlank="1" errorTitle="Valor no válido" error="Seleccione SI, NO o Pendiente" promptTitle="Asistencia" prompt="Seleccione SI, NO o Pendiente" type="list">
      <formula1>"SI,NO,Pendiente"</formula1>
    </dataValidation>
    <dataValidation sqref="K2:K301 K302:K317 K318:K434" showDropDown="0" showInputMessage="0" showErrorMessage="0" allowBlank="0" type="list">
      <formula1>"SI,NO,Pendiente"</formula1>
    </dataValidation>
    <dataValidation sqref="K2:K1000" showDropDown="0" showInputMessage="0" showErrorMessage="0" allowBlank="0" type="list">
      <formula1>"SI,NO,Pendiente"</formula1>
    </dataValidation>
  </dataValidations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10" defaultColWidth="14" defaultRowHeight="15"/>
  <cols>
    <col width="20" customWidth="1" style="261" min="1" max="1"/>
    <col width="20" customWidth="1" style="261" min="2" max="2"/>
    <col width="20" customWidth="1" style="260" min="3" max="3"/>
    <col width="20" customWidth="1" style="260" min="4" max="4"/>
    <col width="20" customWidth="1" style="261" min="5" max="5"/>
    <col width="20" customWidth="1" style="260" min="6" max="6"/>
    <col width="14" customWidth="1" style="261" min="7" max="16384"/>
    <col width="28" customWidth="1" style="260" min="8" max="8"/>
    <col width="16" customWidth="1" style="260" min="9" max="9"/>
  </cols>
  <sheetData>
    <row r="1" ht="24" customHeight="1" s="260">
      <c r="A1" s="375" t="inlineStr">
        <is>
          <t>FUENTE</t>
        </is>
      </c>
      <c r="B1" s="57" t="n"/>
      <c r="C1" s="57" t="n"/>
      <c r="D1" s="57" t="n"/>
      <c r="E1" s="57" t="n"/>
      <c r="F1" s="376" t="inlineStr">
        <is>
          <t>% RESPUESTA</t>
        </is>
      </c>
      <c r="H1" s="357" t="inlineStr">
        <is>
          <t>RESUMEN GENERAL</t>
        </is>
      </c>
      <c r="I1" s="357" t="inlineStr">
        <is>
          <t>VALOR</t>
        </is>
      </c>
    </row>
    <row r="2" ht="4.5" customHeight="1" s="260">
      <c r="A2" t="inlineStr">
        <is>
          <t>OPA</t>
        </is>
      </c>
      <c r="B2">
        <f>COUNTIF(MAESTRO!$D:$D,A2)</f>
        <v/>
      </c>
      <c r="C2">
        <f>COUNTIFS(MAESTRO!$D:$D,A2,MAESTRO!$K:$K,"SI")</f>
        <v/>
      </c>
      <c r="D2">
        <f>COUNTIFS(MAESTRO!$D:$D,A2,MAESTRO!$K:$K,"NO")</f>
        <v/>
      </c>
      <c r="E2">
        <f>B2-C2-D2</f>
        <v/>
      </c>
      <c r="F2">
        <f>IF(B2=0,0,(C2+D2)/B2)</f>
        <v/>
      </c>
      <c r="H2" t="inlineStr">
        <is>
          <t>Total invitados</t>
        </is>
      </c>
      <c r="I2">
        <f>COUNTA(MAESTRO!$G:$G)-1</f>
        <v/>
      </c>
    </row>
    <row r="3">
      <c r="A3" t="inlineStr">
        <is>
          <t>Civiles</t>
        </is>
      </c>
      <c r="B3">
        <f>COUNTIF(MAESTRO!$D:$D,A3)</f>
        <v/>
      </c>
      <c r="C3">
        <f>COUNTIFS(MAESTRO!$D:$D,A3,MAESTRO!$K:$K,"SI")</f>
        <v/>
      </c>
      <c r="D3">
        <f>COUNTIFS(MAESTRO!$D:$D,A3,MAESTRO!$K:$K,"NO")</f>
        <v/>
      </c>
      <c r="E3">
        <f>B3-C3-D3</f>
        <v/>
      </c>
      <c r="F3">
        <f>IF(B3=0,0,(C3+D3)/B3)</f>
        <v/>
      </c>
      <c r="H3" t="inlineStr">
        <is>
          <t>Confirmados SI</t>
        </is>
      </c>
      <c r="I3">
        <f>COUNTIF(MAESTRO!$K:$K,"SI")</f>
        <v/>
      </c>
    </row>
    <row r="4">
      <c r="A4" t="inlineStr">
        <is>
          <t>Militares</t>
        </is>
      </c>
      <c r="B4">
        <f>COUNTIF(MAESTRO!$D:$D,A4)</f>
        <v/>
      </c>
      <c r="C4">
        <f>COUNTIFS(MAESTRO!$D:$D,A4,MAESTRO!$K:$K,"SI")</f>
        <v/>
      </c>
      <c r="D4">
        <f>COUNTIFS(MAESTRO!$D:$D,A4,MAESTRO!$K:$K,"NO")</f>
        <v/>
      </c>
      <c r="E4">
        <f>B4-C4-D4</f>
        <v/>
      </c>
      <c r="F4">
        <f>IF(B4=0,0,(C4+D4)/B4)</f>
        <v/>
      </c>
      <c r="H4" t="inlineStr">
        <is>
          <t>No asisten</t>
        </is>
      </c>
      <c r="I4">
        <f>COUNTIF(MAESTRO!$K:$K,"NO")</f>
        <v/>
      </c>
    </row>
    <row r="5">
      <c r="A5" t="inlineStr">
        <is>
          <t>ASMAR Dirección</t>
        </is>
      </c>
      <c r="B5">
        <f>COUNTIF(MAESTRO!$D:$D,A5)</f>
        <v/>
      </c>
      <c r="C5">
        <f>COUNTIFS(MAESTRO!$D:$D,A5,MAESTRO!$K:$K,"SI")</f>
        <v/>
      </c>
      <c r="D5">
        <f>COUNTIFS(MAESTRO!$D:$D,A5,MAESTRO!$K:$K,"NO")</f>
        <v/>
      </c>
      <c r="E5">
        <f>B5-C5-D5</f>
        <v/>
      </c>
      <c r="F5">
        <f>IF(B5=0,0,(C5+D5)/B5)</f>
        <v/>
      </c>
      <c r="H5" t="inlineStr">
        <is>
          <t>Pendientes/blanco</t>
        </is>
      </c>
      <c r="I5">
        <f>COUNTA(MAESTRO!$G:$G)-1-COUNTIF(MAESTRO!$K:$K,"SI")-COUNTIF(MAESTRO!$K:$K,"NO")</f>
        <v/>
      </c>
    </row>
    <row r="6">
      <c r="A6" t="inlineStr">
        <is>
          <t>Proveedores</t>
        </is>
      </c>
      <c r="B6">
        <f>COUNTIF(MAESTRO!$D:$D,A6)</f>
        <v/>
      </c>
      <c r="C6">
        <f>COUNTIFS(MAESTRO!$D:$D,A6,MAESTRO!$K:$K,"SI")</f>
        <v/>
      </c>
      <c r="D6">
        <f>COUNTIFS(MAESTRO!$D:$D,A6,MAESTRO!$K:$K,"NO")</f>
        <v/>
      </c>
      <c r="E6">
        <f>B6-C6-D6</f>
        <v/>
      </c>
      <c r="F6">
        <f>IF(B6=0,0,(C6+D6)/B6)</f>
        <v/>
      </c>
      <c r="H6" t="inlineStr">
        <is>
          <t>A distribuir</t>
        </is>
      </c>
      <c r="I6">
        <f>COUNTIF(MAESTRO!$O:$O,"SI")</f>
        <v/>
      </c>
    </row>
    <row r="7">
      <c r="A7" t="inlineStr">
        <is>
          <t>ASMARtalc</t>
        </is>
      </c>
      <c r="B7">
        <f>COUNTIF(MAESTRO!$D:$D,A7)</f>
        <v/>
      </c>
      <c r="C7">
        <f>COUNTIFS(MAESTRO!$D:$D,A7,MAESTRO!$K:$K,"SI")</f>
        <v/>
      </c>
      <c r="D7">
        <f>COUNTIFS(MAESTRO!$D:$D,A7,MAESTRO!$K:$K,"NO")</f>
        <v/>
      </c>
      <c r="E7">
        <f>B7-C7-D7</f>
        <v/>
      </c>
      <c r="F7">
        <f>IF(B7=0,0,(C7+D7)/B7)</f>
        <v/>
      </c>
      <c r="H7" t="inlineStr">
        <is>
          <t>Capacidad estrado</t>
        </is>
      </c>
      <c r="I7">
        <f>PARAMETROS!$B$8</f>
        <v/>
      </c>
    </row>
    <row r="8">
      <c r="A8" t="inlineStr">
        <is>
          <t>Académicos</t>
        </is>
      </c>
      <c r="B8">
        <f>COUNTIF(MAESTRO!$D:$D,A8)</f>
        <v/>
      </c>
      <c r="C8">
        <f>COUNTIFS(MAESTRO!$D:$D,A8,MAESTRO!$K:$K,"SI")</f>
        <v/>
      </c>
      <c r="D8">
        <f>COUNTIFS(MAESTRO!$D:$D,A8,MAESTRO!$K:$K,"NO")</f>
        <v/>
      </c>
      <c r="E8">
        <f>B8-C8-D8</f>
        <v/>
      </c>
      <c r="F8">
        <f>IF(B8=0,0,(C8+D8)/B8)</f>
        <v/>
      </c>
      <c r="H8" t="inlineStr">
        <is>
          <t>Sin asignar por capacidad</t>
        </is>
      </c>
      <c r="I8">
        <f>MAX(0,COUNTIF(MAESTRO!$O:$O,"SI")-PARAMETROS!$B$8)</f>
        <v/>
      </c>
    </row>
    <row r="9">
      <c r="E9">
        <f>B9-C9-D9</f>
        <v/>
      </c>
      <c r="F9">
        <f>IF(B9=0,0,(C9+D9)/B9)</f>
        <v/>
      </c>
    </row>
    <row r="10">
      <c r="E10">
        <f>B10-C10-D10</f>
        <v/>
      </c>
      <c r="F10">
        <f>IF(B10=0,0,(C10+D10)/B10)</f>
        <v/>
      </c>
    </row>
    <row r="11">
      <c r="A11" s="357" t="inlineStr">
        <is>
          <t>TRIBUNA</t>
        </is>
      </c>
      <c r="B11" s="357" t="inlineStr">
        <is>
          <t>TOTAL</t>
        </is>
      </c>
      <c r="C11" s="357" t="inlineStr">
        <is>
          <t>SI</t>
        </is>
      </c>
      <c r="D11" s="357" t="inlineStr">
        <is>
          <t>NO</t>
        </is>
      </c>
      <c r="E11" s="357" t="inlineStr">
        <is>
          <t>PENDIENTE/BLANCO</t>
        </is>
      </c>
      <c r="F11" s="357" t="inlineStr">
        <is>
          <t>% RESPUESTA</t>
        </is>
      </c>
    </row>
    <row r="12">
      <c r="A12" t="inlineStr">
        <is>
          <t>VIP</t>
        </is>
      </c>
      <c r="B12">
        <f>COUNTIF(MAESTRO!$F:$F,A12)</f>
        <v/>
      </c>
      <c r="C12">
        <f>COUNTIFS(MAESTRO!$F:$F,A12,MAESTRO!$K:$K,"SI")</f>
        <v/>
      </c>
      <c r="D12">
        <f>COUNTIFS(MAESTRO!$F:$F,A12,MAESTRO!$K:$K,"NO")</f>
        <v/>
      </c>
      <c r="E12">
        <f>B12-C12-D12</f>
        <v/>
      </c>
      <c r="F12">
        <f>IF(B12=0,0,(C12+D12)/B12)</f>
        <v/>
      </c>
    </row>
    <row r="13">
      <c r="A13" t="inlineStr">
        <is>
          <t>Civiles</t>
        </is>
      </c>
      <c r="B13">
        <f>COUNTIF(MAESTRO!$F:$F,A13)</f>
        <v/>
      </c>
      <c r="C13">
        <f>COUNTIFS(MAESTRO!$F:$F,A13,MAESTRO!$K:$K,"SI")</f>
        <v/>
      </c>
      <c r="D13">
        <f>COUNTIFS(MAESTRO!$F:$F,A13,MAESTRO!$K:$K,"NO")</f>
        <v/>
      </c>
      <c r="E13">
        <f>B13-C13-D13</f>
        <v/>
      </c>
      <c r="F13">
        <f>IF(B13=0,0,(C13+D13)/B13)</f>
        <v/>
      </c>
    </row>
    <row r="14">
      <c r="A14" t="inlineStr">
        <is>
          <t>Militares</t>
        </is>
      </c>
      <c r="B14">
        <f>COUNTIF(MAESTRO!$F:$F,A14)</f>
        <v/>
      </c>
      <c r="C14">
        <f>COUNTIFS(MAESTRO!$F:$F,A14,MAESTRO!$K:$K,"SI")</f>
        <v/>
      </c>
      <c r="D14">
        <f>COUNTIFS(MAESTRO!$F:$F,A14,MAESTRO!$K:$K,"NO")</f>
        <v/>
      </c>
      <c r="E14">
        <f>B14-C14-D14</f>
        <v/>
      </c>
      <c r="F14">
        <f>IF(B14=0,0,(C14+D14)/B14)</f>
        <v/>
      </c>
    </row>
    <row r="15">
      <c r="A15" t="inlineStr">
        <is>
          <t>ASMAR Dirección</t>
        </is>
      </c>
      <c r="B15">
        <f>COUNTIF(MAESTRO!$F:$F,A15)</f>
        <v/>
      </c>
      <c r="C15">
        <f>COUNTIFS(MAESTRO!$F:$F,A15,MAESTRO!$K:$K,"SI")</f>
        <v/>
      </c>
      <c r="D15">
        <f>COUNTIFS(MAESTRO!$F:$F,A15,MAESTRO!$K:$K,"NO")</f>
        <v/>
      </c>
      <c r="E15">
        <f>B15-C15-D15</f>
        <v/>
      </c>
      <c r="F15">
        <f>IF(B15=0,0,(C15+D15)/B15)</f>
        <v/>
      </c>
    </row>
    <row r="16">
      <c r="A16" t="inlineStr">
        <is>
          <t>Lateral</t>
        </is>
      </c>
      <c r="B16">
        <f>COUNTIF(MAESTRO!$F:$F,A16)</f>
        <v/>
      </c>
      <c r="C16">
        <f>COUNTIFS(MAESTRO!$F:$F,A16,MAESTRO!$K:$K,"SI")</f>
        <v/>
      </c>
      <c r="D16">
        <f>COUNTIFS(MAESTRO!$F:$F,A16,MAESTRO!$K:$K,"NO")</f>
        <v/>
      </c>
      <c r="E16">
        <f>B16-C16-D16</f>
        <v/>
      </c>
      <c r="F16">
        <f>IF(B16=0,0,(C16+D16)/B16)</f>
        <v/>
      </c>
    </row>
    <row r="17">
      <c r="A17" t="inlineStr">
        <is>
          <t>Asmartalc</t>
        </is>
      </c>
      <c r="B17">
        <f>COUNTIF(MAESTRO!$F:$F,A17)</f>
        <v/>
      </c>
      <c r="C17">
        <f>COUNTIFS(MAESTRO!$F:$F,A17,MAESTRO!$K:$K,"SI")</f>
        <v/>
      </c>
      <c r="D17">
        <f>COUNTIFS(MAESTRO!$F:$F,A17,MAESTRO!$K:$K,"NO")</f>
        <v/>
      </c>
      <c r="E17">
        <f>B17-C17-D17</f>
        <v/>
      </c>
      <c r="F17">
        <f>IF(B17=0,0,(C17+D17)/B17)</f>
        <v/>
      </c>
    </row>
    <row r="18">
      <c r="A18" t="inlineStr">
        <is>
          <t>Académicos</t>
        </is>
      </c>
      <c r="B18">
        <f>COUNTIF(MAESTRO!$F:$F,A18)</f>
        <v/>
      </c>
      <c r="C18">
        <f>COUNTIFS(MAESTRO!$F:$F,A18,MAESTRO!$K:$K,"SI")</f>
        <v/>
      </c>
      <c r="D18">
        <f>COUNTIFS(MAESTRO!$F:$F,A18,MAESTRO!$K:$K,"NO")</f>
        <v/>
      </c>
      <c r="E18">
        <f>B18-C18-D18</f>
        <v/>
      </c>
      <c r="F18">
        <f>IF(B18=0,0,(C18+D18)/B18)</f>
        <v/>
      </c>
    </row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9"/>
  <sheetViews>
    <sheetView workbookViewId="0">
      <selection activeCell="A1" sqref="A1"/>
    </sheetView>
  </sheetViews>
  <sheetFormatPr baseColWidth="8" defaultRowHeight="15"/>
  <cols>
    <col width="24" customWidth="1" style="260" min="1" max="1"/>
    <col width="24" customWidth="1" style="260" min="2" max="2"/>
    <col width="48" customWidth="1" style="260" min="3" max="3"/>
    <col width="24" customWidth="1" style="260" min="4" max="4"/>
  </cols>
  <sheetData>
    <row r="1">
      <c r="A1" s="377" t="inlineStr">
        <is>
          <t>PARAMETROS DE DISTRIBUCION</t>
        </is>
      </c>
      <c r="B1" s="57" t="n"/>
      <c r="C1" s="57" t="n"/>
      <c r="D1" s="57" t="n"/>
    </row>
    <row r="2">
      <c r="A2" s="350" t="inlineStr">
        <is>
          <t>Tribuna a distribuir</t>
        </is>
      </c>
      <c r="B2" s="353" t="inlineStr">
        <is>
          <t>VIP</t>
        </is>
      </c>
      <c r="C2" s="355" t="inlineStr">
        <is>
          <t>Modificar aqui si se requiere otra tribuna o TODAS</t>
        </is>
      </c>
    </row>
    <row r="3">
      <c r="A3" s="350" t="inlineStr">
        <is>
          <t>Estado a considerar</t>
        </is>
      </c>
      <c r="B3" s="353" t="inlineStr">
        <is>
          <t>SI y Pendiente</t>
        </is>
      </c>
      <c r="C3" s="355" t="inlineStr">
        <is>
          <t>SI y Pendiente = excluye NO / Solo SI = solo confirmados</t>
        </is>
      </c>
    </row>
    <row r="4">
      <c r="A4" s="350" t="inlineStr">
        <is>
          <t>Centro protocolar</t>
        </is>
      </c>
      <c r="B4" s="353" t="n">
        <v>23</v>
      </c>
      <c r="C4" s="355" t="inlineStr">
        <is>
          <t>Silla central indicada por usuario</t>
        </is>
      </c>
    </row>
    <row r="5">
      <c r="A5" s="350" t="inlineStr">
        <is>
          <t>Sillas por fila</t>
        </is>
      </c>
      <c r="B5" s="353" t="n">
        <v>39</v>
      </c>
      <c r="C5" s="355" t="inlineStr">
        <is>
          <t>Numeracion 1 a 39</t>
        </is>
      </c>
    </row>
    <row r="6">
      <c r="A6" s="350" t="inlineStr">
        <is>
          <t>Fila D sin sillas desde</t>
        </is>
      </c>
      <c r="B6" s="353" t="n">
        <v>15</v>
      </c>
      <c r="C6" s="355" t="inlineStr">
        <is>
          <t>Bloque central no asignable</t>
        </is>
      </c>
    </row>
    <row r="7">
      <c r="A7" s="350" t="inlineStr">
        <is>
          <t>Fila D sin sillas hasta</t>
        </is>
      </c>
      <c r="B7" s="353" t="n">
        <v>27</v>
      </c>
      <c r="C7" s="355" t="inlineStr">
        <is>
          <t>Bloque central no asignable</t>
        </is>
      </c>
    </row>
    <row r="8">
      <c r="A8" s="350" t="inlineStr">
        <is>
          <t>Capacidad disponible</t>
        </is>
      </c>
      <c r="B8" s="353" t="n">
        <v>143</v>
      </c>
      <c r="C8" s="355" t="inlineStr">
        <is>
          <t>A, B y C completas; D incompleta</t>
        </is>
      </c>
    </row>
    <row r="9">
      <c r="A9" s="350" t="inlineStr">
        <is>
          <t>Orden de llenado</t>
        </is>
      </c>
      <c r="B9" s="353" t="inlineStr">
        <is>
          <t>A completa, luego B, C y D incompleta</t>
        </is>
      </c>
      <c r="C9" s="355" t="str"/>
    </row>
  </sheetData>
  <mergeCells count="1">
    <mergeCell ref="A1:D1"/>
  </mergeCells>
  <dataValidations count="2">
    <dataValidation sqref="B2" showDropDown="0" showInputMessage="0" showErrorMessage="0" allowBlank="0" type="list">
      <formula1>"VIP,Civiles,Militares,ASMAR Dirección,Lateral,Asmartalc,Académicos,TODAS"</formula1>
    </dataValidation>
    <dataValidation sqref="B3" showDropDown="0" showInputMessage="0" showErrorMessage="0" allowBlank="0" type="list">
      <formula1>"SI y Pendiente,Solo SI"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44"/>
  <sheetViews>
    <sheetView workbookViewId="0">
      <selection activeCell="A1" sqref="A1"/>
    </sheetView>
  </sheetViews>
  <sheetFormatPr baseColWidth="8" defaultRowHeight="15"/>
  <cols>
    <col width="14" customWidth="1" style="260" min="1" max="1"/>
    <col width="14" customWidth="1" style="260" min="2" max="2"/>
    <col width="14" customWidth="1" style="260" min="3" max="3"/>
    <col width="14" customWidth="1" style="260" min="4" max="4"/>
    <col width="14" customWidth="1" style="260" min="5" max="5"/>
  </cols>
  <sheetData>
    <row r="1">
      <c r="A1" s="357" t="inlineStr">
        <is>
          <t>ORDEN</t>
        </is>
      </c>
      <c r="B1" s="357" t="inlineStr">
        <is>
          <t>FILA</t>
        </is>
      </c>
      <c r="C1" s="357" t="inlineStr">
        <is>
          <t>SILLA</t>
        </is>
      </c>
      <c r="D1" s="357" t="inlineStr">
        <is>
          <t>UBICACION</t>
        </is>
      </c>
      <c r="E1" s="357" t="inlineStr">
        <is>
          <t>ESTADO</t>
        </is>
      </c>
    </row>
    <row r="2">
      <c r="A2" t="n">
        <v>1</v>
      </c>
      <c r="B2" t="inlineStr">
        <is>
          <t>A</t>
        </is>
      </c>
      <c r="C2" t="n">
        <v>23</v>
      </c>
      <c r="D2" t="inlineStr">
        <is>
          <t>A23</t>
        </is>
      </c>
      <c r="E2" t="inlineStr">
        <is>
          <t>ASIGNABLE</t>
        </is>
      </c>
    </row>
    <row r="3">
      <c r="A3" t="n">
        <v>2</v>
      </c>
      <c r="B3" t="inlineStr">
        <is>
          <t>A</t>
        </is>
      </c>
      <c r="C3" t="n">
        <v>24</v>
      </c>
      <c r="D3" t="inlineStr">
        <is>
          <t>A24</t>
        </is>
      </c>
      <c r="E3" t="inlineStr">
        <is>
          <t>ASIGNABLE</t>
        </is>
      </c>
    </row>
    <row r="4">
      <c r="A4" t="n">
        <v>3</v>
      </c>
      <c r="B4" t="inlineStr">
        <is>
          <t>A</t>
        </is>
      </c>
      <c r="C4" t="n">
        <v>22</v>
      </c>
      <c r="D4" t="inlineStr">
        <is>
          <t>A22</t>
        </is>
      </c>
      <c r="E4" t="inlineStr">
        <is>
          <t>ASIGNABLE</t>
        </is>
      </c>
    </row>
    <row r="5">
      <c r="A5" t="n">
        <v>4</v>
      </c>
      <c r="B5" t="inlineStr">
        <is>
          <t>A</t>
        </is>
      </c>
      <c r="C5" t="n">
        <v>25</v>
      </c>
      <c r="D5" t="inlineStr">
        <is>
          <t>A25</t>
        </is>
      </c>
      <c r="E5" t="inlineStr">
        <is>
          <t>ASIGNABLE</t>
        </is>
      </c>
    </row>
    <row r="6">
      <c r="A6" t="n">
        <v>5</v>
      </c>
      <c r="B6" t="inlineStr">
        <is>
          <t>A</t>
        </is>
      </c>
      <c r="C6" t="n">
        <v>21</v>
      </c>
      <c r="D6" t="inlineStr">
        <is>
          <t>A21</t>
        </is>
      </c>
      <c r="E6" t="inlineStr">
        <is>
          <t>ASIGNABLE</t>
        </is>
      </c>
    </row>
    <row r="7">
      <c r="A7" t="n">
        <v>6</v>
      </c>
      <c r="B7" t="inlineStr">
        <is>
          <t>A</t>
        </is>
      </c>
      <c r="C7" t="n">
        <v>26</v>
      </c>
      <c r="D7" t="inlineStr">
        <is>
          <t>A26</t>
        </is>
      </c>
      <c r="E7" t="inlineStr">
        <is>
          <t>ASIGNABLE</t>
        </is>
      </c>
    </row>
    <row r="8">
      <c r="A8" t="n">
        <v>7</v>
      </c>
      <c r="B8" t="inlineStr">
        <is>
          <t>A</t>
        </is>
      </c>
      <c r="C8" t="n">
        <v>20</v>
      </c>
      <c r="D8" t="inlineStr">
        <is>
          <t>A20</t>
        </is>
      </c>
      <c r="E8" t="inlineStr">
        <is>
          <t>ASIGNABLE</t>
        </is>
      </c>
    </row>
    <row r="9">
      <c r="A9" t="n">
        <v>8</v>
      </c>
      <c r="B9" t="inlineStr">
        <is>
          <t>A</t>
        </is>
      </c>
      <c r="C9" t="n">
        <v>27</v>
      </c>
      <c r="D9" t="inlineStr">
        <is>
          <t>A27</t>
        </is>
      </c>
      <c r="E9" t="inlineStr">
        <is>
          <t>ASIGNABLE</t>
        </is>
      </c>
    </row>
    <row r="10">
      <c r="A10" t="n">
        <v>9</v>
      </c>
      <c r="B10" t="inlineStr">
        <is>
          <t>A</t>
        </is>
      </c>
      <c r="C10" t="n">
        <v>19</v>
      </c>
      <c r="D10" t="inlineStr">
        <is>
          <t>A19</t>
        </is>
      </c>
      <c r="E10" t="inlineStr">
        <is>
          <t>ASIGNABLE</t>
        </is>
      </c>
    </row>
    <row r="11">
      <c r="A11" t="n">
        <v>10</v>
      </c>
      <c r="B11" t="inlineStr">
        <is>
          <t>A</t>
        </is>
      </c>
      <c r="C11" t="n">
        <v>28</v>
      </c>
      <c r="D11" t="inlineStr">
        <is>
          <t>A28</t>
        </is>
      </c>
      <c r="E11" t="inlineStr">
        <is>
          <t>ASIGNABLE</t>
        </is>
      </c>
    </row>
    <row r="12">
      <c r="A12" t="n">
        <v>11</v>
      </c>
      <c r="B12" t="inlineStr">
        <is>
          <t>A</t>
        </is>
      </c>
      <c r="C12" t="n">
        <v>18</v>
      </c>
      <c r="D12" t="inlineStr">
        <is>
          <t>A18</t>
        </is>
      </c>
      <c r="E12" t="inlineStr">
        <is>
          <t>ASIGNABLE</t>
        </is>
      </c>
    </row>
    <row r="13">
      <c r="A13" t="n">
        <v>12</v>
      </c>
      <c r="B13" t="inlineStr">
        <is>
          <t>A</t>
        </is>
      </c>
      <c r="C13" t="n">
        <v>29</v>
      </c>
      <c r="D13" t="inlineStr">
        <is>
          <t>A29</t>
        </is>
      </c>
      <c r="E13" t="inlineStr">
        <is>
          <t>ASIGNABLE</t>
        </is>
      </c>
    </row>
    <row r="14">
      <c r="A14" t="n">
        <v>13</v>
      </c>
      <c r="B14" t="inlineStr">
        <is>
          <t>A</t>
        </is>
      </c>
      <c r="C14" t="n">
        <v>17</v>
      </c>
      <c r="D14" t="inlineStr">
        <is>
          <t>A17</t>
        </is>
      </c>
      <c r="E14" t="inlineStr">
        <is>
          <t>ASIGNABLE</t>
        </is>
      </c>
    </row>
    <row r="15">
      <c r="A15" t="n">
        <v>14</v>
      </c>
      <c r="B15" t="inlineStr">
        <is>
          <t>A</t>
        </is>
      </c>
      <c r="C15" t="n">
        <v>30</v>
      </c>
      <c r="D15" t="inlineStr">
        <is>
          <t>A30</t>
        </is>
      </c>
      <c r="E15" t="inlineStr">
        <is>
          <t>ASIGNABLE</t>
        </is>
      </c>
    </row>
    <row r="16">
      <c r="A16" t="n">
        <v>15</v>
      </c>
      <c r="B16" t="inlineStr">
        <is>
          <t>A</t>
        </is>
      </c>
      <c r="C16" t="n">
        <v>16</v>
      </c>
      <c r="D16" t="inlineStr">
        <is>
          <t>A16</t>
        </is>
      </c>
      <c r="E16" t="inlineStr">
        <is>
          <t>ASIGNABLE</t>
        </is>
      </c>
    </row>
    <row r="17">
      <c r="A17" t="n">
        <v>16</v>
      </c>
      <c r="B17" t="inlineStr">
        <is>
          <t>A</t>
        </is>
      </c>
      <c r="C17" t="n">
        <v>31</v>
      </c>
      <c r="D17" t="inlineStr">
        <is>
          <t>A31</t>
        </is>
      </c>
      <c r="E17" t="inlineStr">
        <is>
          <t>ASIGNABLE</t>
        </is>
      </c>
    </row>
    <row r="18">
      <c r="A18" t="n">
        <v>17</v>
      </c>
      <c r="B18" t="inlineStr">
        <is>
          <t>A</t>
        </is>
      </c>
      <c r="C18" t="n">
        <v>15</v>
      </c>
      <c r="D18" t="inlineStr">
        <is>
          <t>A15</t>
        </is>
      </c>
      <c r="E18" t="inlineStr">
        <is>
          <t>ASIGNABLE</t>
        </is>
      </c>
    </row>
    <row r="19">
      <c r="A19" t="n">
        <v>18</v>
      </c>
      <c r="B19" t="inlineStr">
        <is>
          <t>A</t>
        </is>
      </c>
      <c r="C19" t="n">
        <v>32</v>
      </c>
      <c r="D19" t="inlineStr">
        <is>
          <t>A32</t>
        </is>
      </c>
      <c r="E19" t="inlineStr">
        <is>
          <t>ASIGNABLE</t>
        </is>
      </c>
    </row>
    <row r="20">
      <c r="A20" t="n">
        <v>19</v>
      </c>
      <c r="B20" t="inlineStr">
        <is>
          <t>A</t>
        </is>
      </c>
      <c r="C20" t="n">
        <v>14</v>
      </c>
      <c r="D20" t="inlineStr">
        <is>
          <t>A14</t>
        </is>
      </c>
      <c r="E20" t="inlineStr">
        <is>
          <t>ASIGNABLE</t>
        </is>
      </c>
    </row>
    <row r="21">
      <c r="A21" t="n">
        <v>20</v>
      </c>
      <c r="B21" t="inlineStr">
        <is>
          <t>A</t>
        </is>
      </c>
      <c r="C21" t="n">
        <v>33</v>
      </c>
      <c r="D21" t="inlineStr">
        <is>
          <t>A33</t>
        </is>
      </c>
      <c r="E21" t="inlineStr">
        <is>
          <t>ASIGNABLE</t>
        </is>
      </c>
    </row>
    <row r="22">
      <c r="A22" t="n">
        <v>21</v>
      </c>
      <c r="B22" t="inlineStr">
        <is>
          <t>A</t>
        </is>
      </c>
      <c r="C22" t="n">
        <v>13</v>
      </c>
      <c r="D22" t="inlineStr">
        <is>
          <t>A13</t>
        </is>
      </c>
      <c r="E22" t="inlineStr">
        <is>
          <t>ASIGNABLE</t>
        </is>
      </c>
    </row>
    <row r="23">
      <c r="A23" t="n">
        <v>22</v>
      </c>
      <c r="B23" t="inlineStr">
        <is>
          <t>A</t>
        </is>
      </c>
      <c r="C23" t="n">
        <v>34</v>
      </c>
      <c r="D23" t="inlineStr">
        <is>
          <t>A34</t>
        </is>
      </c>
      <c r="E23" t="inlineStr">
        <is>
          <t>ASIGNABLE</t>
        </is>
      </c>
    </row>
    <row r="24">
      <c r="A24" t="n">
        <v>23</v>
      </c>
      <c r="B24" t="inlineStr">
        <is>
          <t>A</t>
        </is>
      </c>
      <c r="C24" t="n">
        <v>12</v>
      </c>
      <c r="D24" t="inlineStr">
        <is>
          <t>A12</t>
        </is>
      </c>
      <c r="E24" t="inlineStr">
        <is>
          <t>ASIGNABLE</t>
        </is>
      </c>
    </row>
    <row r="25">
      <c r="A25" t="n">
        <v>24</v>
      </c>
      <c r="B25" t="inlineStr">
        <is>
          <t>A</t>
        </is>
      </c>
      <c r="C25" t="n">
        <v>35</v>
      </c>
      <c r="D25" t="inlineStr">
        <is>
          <t>A35</t>
        </is>
      </c>
      <c r="E25" t="inlineStr">
        <is>
          <t>ASIGNABLE</t>
        </is>
      </c>
    </row>
    <row r="26">
      <c r="A26" t="n">
        <v>25</v>
      </c>
      <c r="B26" t="inlineStr">
        <is>
          <t>A</t>
        </is>
      </c>
      <c r="C26" t="n">
        <v>11</v>
      </c>
      <c r="D26" t="inlineStr">
        <is>
          <t>A11</t>
        </is>
      </c>
      <c r="E26" t="inlineStr">
        <is>
          <t>ASIGNABLE</t>
        </is>
      </c>
    </row>
    <row r="27">
      <c r="A27" t="n">
        <v>26</v>
      </c>
      <c r="B27" t="inlineStr">
        <is>
          <t>A</t>
        </is>
      </c>
      <c r="C27" t="n">
        <v>36</v>
      </c>
      <c r="D27" t="inlineStr">
        <is>
          <t>A36</t>
        </is>
      </c>
      <c r="E27" t="inlineStr">
        <is>
          <t>ASIGNABLE</t>
        </is>
      </c>
    </row>
    <row r="28">
      <c r="A28" t="n">
        <v>27</v>
      </c>
      <c r="B28" t="inlineStr">
        <is>
          <t>A</t>
        </is>
      </c>
      <c r="C28" t="n">
        <v>10</v>
      </c>
      <c r="D28" t="inlineStr">
        <is>
          <t>A10</t>
        </is>
      </c>
      <c r="E28" t="inlineStr">
        <is>
          <t>ASIGNABLE</t>
        </is>
      </c>
    </row>
    <row r="29">
      <c r="A29" t="n">
        <v>28</v>
      </c>
      <c r="B29" t="inlineStr">
        <is>
          <t>A</t>
        </is>
      </c>
      <c r="C29" t="n">
        <v>37</v>
      </c>
      <c r="D29" t="inlineStr">
        <is>
          <t>A37</t>
        </is>
      </c>
      <c r="E29" t="inlineStr">
        <is>
          <t>ASIGNABLE</t>
        </is>
      </c>
    </row>
    <row r="30">
      <c r="A30" t="n">
        <v>29</v>
      </c>
      <c r="B30" t="inlineStr">
        <is>
          <t>A</t>
        </is>
      </c>
      <c r="C30" t="n">
        <v>9</v>
      </c>
      <c r="D30" t="inlineStr">
        <is>
          <t>A9</t>
        </is>
      </c>
      <c r="E30" t="inlineStr">
        <is>
          <t>ASIGNABLE</t>
        </is>
      </c>
    </row>
    <row r="31">
      <c r="A31" t="n">
        <v>30</v>
      </c>
      <c r="B31" t="inlineStr">
        <is>
          <t>A</t>
        </is>
      </c>
      <c r="C31" t="n">
        <v>38</v>
      </c>
      <c r="D31" t="inlineStr">
        <is>
          <t>A38</t>
        </is>
      </c>
      <c r="E31" t="inlineStr">
        <is>
          <t>ASIGNABLE</t>
        </is>
      </c>
    </row>
    <row r="32">
      <c r="A32" t="n">
        <v>31</v>
      </c>
      <c r="B32" t="inlineStr">
        <is>
          <t>A</t>
        </is>
      </c>
      <c r="C32" t="n">
        <v>8</v>
      </c>
      <c r="D32" t="inlineStr">
        <is>
          <t>A8</t>
        </is>
      </c>
      <c r="E32" t="inlineStr">
        <is>
          <t>ASIGNABLE</t>
        </is>
      </c>
    </row>
    <row r="33">
      <c r="A33" t="n">
        <v>32</v>
      </c>
      <c r="B33" t="inlineStr">
        <is>
          <t>A</t>
        </is>
      </c>
      <c r="C33" t="n">
        <v>39</v>
      </c>
      <c r="D33" t="inlineStr">
        <is>
          <t>A39</t>
        </is>
      </c>
      <c r="E33" t="inlineStr">
        <is>
          <t>ASIGNABLE</t>
        </is>
      </c>
    </row>
    <row r="34">
      <c r="A34" t="n">
        <v>33</v>
      </c>
      <c r="B34" t="inlineStr">
        <is>
          <t>A</t>
        </is>
      </c>
      <c r="C34" t="n">
        <v>7</v>
      </c>
      <c r="D34" t="inlineStr">
        <is>
          <t>A7</t>
        </is>
      </c>
      <c r="E34" t="inlineStr">
        <is>
          <t>ASIGNABLE</t>
        </is>
      </c>
    </row>
    <row r="35">
      <c r="A35" t="n">
        <v>34</v>
      </c>
      <c r="B35" t="inlineStr">
        <is>
          <t>A</t>
        </is>
      </c>
      <c r="C35" t="n">
        <v>6</v>
      </c>
      <c r="D35" t="inlineStr">
        <is>
          <t>A6</t>
        </is>
      </c>
      <c r="E35" t="inlineStr">
        <is>
          <t>ASIGNABLE</t>
        </is>
      </c>
    </row>
    <row r="36">
      <c r="A36" t="n">
        <v>35</v>
      </c>
      <c r="B36" t="inlineStr">
        <is>
          <t>A</t>
        </is>
      </c>
      <c r="C36" t="n">
        <v>5</v>
      </c>
      <c r="D36" t="inlineStr">
        <is>
          <t>A5</t>
        </is>
      </c>
      <c r="E36" t="inlineStr">
        <is>
          <t>ASIGNABLE</t>
        </is>
      </c>
    </row>
    <row r="37">
      <c r="A37" t="n">
        <v>36</v>
      </c>
      <c r="B37" t="inlineStr">
        <is>
          <t>A</t>
        </is>
      </c>
      <c r="C37" t="n">
        <v>4</v>
      </c>
      <c r="D37" t="inlineStr">
        <is>
          <t>A4</t>
        </is>
      </c>
      <c r="E37" t="inlineStr">
        <is>
          <t>ASIGNABLE</t>
        </is>
      </c>
    </row>
    <row r="38">
      <c r="A38" t="n">
        <v>37</v>
      </c>
      <c r="B38" t="inlineStr">
        <is>
          <t>A</t>
        </is>
      </c>
      <c r="C38" t="n">
        <v>3</v>
      </c>
      <c r="D38" t="inlineStr">
        <is>
          <t>A3</t>
        </is>
      </c>
      <c r="E38" t="inlineStr">
        <is>
          <t>ASIGNABLE</t>
        </is>
      </c>
    </row>
    <row r="39">
      <c r="A39" t="n">
        <v>38</v>
      </c>
      <c r="B39" t="inlineStr">
        <is>
          <t>A</t>
        </is>
      </c>
      <c r="C39" t="n">
        <v>2</v>
      </c>
      <c r="D39" t="inlineStr">
        <is>
          <t>A2</t>
        </is>
      </c>
      <c r="E39" t="inlineStr">
        <is>
          <t>ASIGNABLE</t>
        </is>
      </c>
    </row>
    <row r="40">
      <c r="A40" t="n">
        <v>39</v>
      </c>
      <c r="B40" t="inlineStr">
        <is>
          <t>A</t>
        </is>
      </c>
      <c r="C40" t="n">
        <v>1</v>
      </c>
      <c r="D40" t="inlineStr">
        <is>
          <t>A1</t>
        </is>
      </c>
      <c r="E40" t="inlineStr">
        <is>
          <t>ASIGNABLE</t>
        </is>
      </c>
    </row>
    <row r="41">
      <c r="A41" t="n">
        <v>40</v>
      </c>
      <c r="B41" t="inlineStr">
        <is>
          <t>B</t>
        </is>
      </c>
      <c r="C41" t="n">
        <v>23</v>
      </c>
      <c r="D41" t="inlineStr">
        <is>
          <t>B23</t>
        </is>
      </c>
      <c r="E41" t="inlineStr">
        <is>
          <t>ASIGNABLE</t>
        </is>
      </c>
    </row>
    <row r="42">
      <c r="A42" t="n">
        <v>41</v>
      </c>
      <c r="B42" t="inlineStr">
        <is>
          <t>B</t>
        </is>
      </c>
      <c r="C42" t="n">
        <v>24</v>
      </c>
      <c r="D42" t="inlineStr">
        <is>
          <t>B24</t>
        </is>
      </c>
      <c r="E42" t="inlineStr">
        <is>
          <t>ASIGNABLE</t>
        </is>
      </c>
    </row>
    <row r="43">
      <c r="A43" t="n">
        <v>42</v>
      </c>
      <c r="B43" t="inlineStr">
        <is>
          <t>B</t>
        </is>
      </c>
      <c r="C43" t="n">
        <v>22</v>
      </c>
      <c r="D43" t="inlineStr">
        <is>
          <t>B22</t>
        </is>
      </c>
      <c r="E43" t="inlineStr">
        <is>
          <t>ASIGNABLE</t>
        </is>
      </c>
    </row>
    <row r="44">
      <c r="A44" t="n">
        <v>43</v>
      </c>
      <c r="B44" t="inlineStr">
        <is>
          <t>B</t>
        </is>
      </c>
      <c r="C44" t="n">
        <v>25</v>
      </c>
      <c r="D44" t="inlineStr">
        <is>
          <t>B25</t>
        </is>
      </c>
      <c r="E44" t="inlineStr">
        <is>
          <t>ASIGNABLE</t>
        </is>
      </c>
    </row>
    <row r="45">
      <c r="A45" t="n">
        <v>44</v>
      </c>
      <c r="B45" t="inlineStr">
        <is>
          <t>B</t>
        </is>
      </c>
      <c r="C45" t="n">
        <v>21</v>
      </c>
      <c r="D45" t="inlineStr">
        <is>
          <t>B21</t>
        </is>
      </c>
      <c r="E45" t="inlineStr">
        <is>
          <t>ASIGNABLE</t>
        </is>
      </c>
    </row>
    <row r="46">
      <c r="A46" t="n">
        <v>45</v>
      </c>
      <c r="B46" t="inlineStr">
        <is>
          <t>B</t>
        </is>
      </c>
      <c r="C46" t="n">
        <v>26</v>
      </c>
      <c r="D46" t="inlineStr">
        <is>
          <t>B26</t>
        </is>
      </c>
      <c r="E46" t="inlineStr">
        <is>
          <t>ASIGNABLE</t>
        </is>
      </c>
    </row>
    <row r="47">
      <c r="A47" t="n">
        <v>46</v>
      </c>
      <c r="B47" t="inlineStr">
        <is>
          <t>B</t>
        </is>
      </c>
      <c r="C47" t="n">
        <v>20</v>
      </c>
      <c r="D47" t="inlineStr">
        <is>
          <t>B20</t>
        </is>
      </c>
      <c r="E47" t="inlineStr">
        <is>
          <t>ASIGNABLE</t>
        </is>
      </c>
    </row>
    <row r="48">
      <c r="A48" t="n">
        <v>47</v>
      </c>
      <c r="B48" t="inlineStr">
        <is>
          <t>B</t>
        </is>
      </c>
      <c r="C48" t="n">
        <v>27</v>
      </c>
      <c r="D48" t="inlineStr">
        <is>
          <t>B27</t>
        </is>
      </c>
      <c r="E48" t="inlineStr">
        <is>
          <t>ASIGNABLE</t>
        </is>
      </c>
    </row>
    <row r="49">
      <c r="A49" t="n">
        <v>48</v>
      </c>
      <c r="B49" t="inlineStr">
        <is>
          <t>B</t>
        </is>
      </c>
      <c r="C49" t="n">
        <v>19</v>
      </c>
      <c r="D49" t="inlineStr">
        <is>
          <t>B19</t>
        </is>
      </c>
      <c r="E49" t="inlineStr">
        <is>
          <t>ASIGNABLE</t>
        </is>
      </c>
    </row>
    <row r="50">
      <c r="A50" t="n">
        <v>49</v>
      </c>
      <c r="B50" t="inlineStr">
        <is>
          <t>B</t>
        </is>
      </c>
      <c r="C50" t="n">
        <v>28</v>
      </c>
      <c r="D50" t="inlineStr">
        <is>
          <t>B28</t>
        </is>
      </c>
      <c r="E50" t="inlineStr">
        <is>
          <t>ASIGNABLE</t>
        </is>
      </c>
    </row>
    <row r="51">
      <c r="A51" t="n">
        <v>50</v>
      </c>
      <c r="B51" t="inlineStr">
        <is>
          <t>B</t>
        </is>
      </c>
      <c r="C51" t="n">
        <v>18</v>
      </c>
      <c r="D51" t="inlineStr">
        <is>
          <t>B18</t>
        </is>
      </c>
      <c r="E51" t="inlineStr">
        <is>
          <t>ASIGNABLE</t>
        </is>
      </c>
    </row>
    <row r="52">
      <c r="A52" t="n">
        <v>51</v>
      </c>
      <c r="B52" t="inlineStr">
        <is>
          <t>B</t>
        </is>
      </c>
      <c r="C52" t="n">
        <v>29</v>
      </c>
      <c r="D52" t="inlineStr">
        <is>
          <t>B29</t>
        </is>
      </c>
      <c r="E52" t="inlineStr">
        <is>
          <t>ASIGNABLE</t>
        </is>
      </c>
    </row>
    <row r="53">
      <c r="A53" t="n">
        <v>52</v>
      </c>
      <c r="B53" t="inlineStr">
        <is>
          <t>B</t>
        </is>
      </c>
      <c r="C53" t="n">
        <v>17</v>
      </c>
      <c r="D53" t="inlineStr">
        <is>
          <t>B17</t>
        </is>
      </c>
      <c r="E53" t="inlineStr">
        <is>
          <t>ASIGNABLE</t>
        </is>
      </c>
    </row>
    <row r="54">
      <c r="A54" t="n">
        <v>53</v>
      </c>
      <c r="B54" t="inlineStr">
        <is>
          <t>B</t>
        </is>
      </c>
      <c r="C54" t="n">
        <v>30</v>
      </c>
      <c r="D54" t="inlineStr">
        <is>
          <t>B30</t>
        </is>
      </c>
      <c r="E54" t="inlineStr">
        <is>
          <t>ASIGNABLE</t>
        </is>
      </c>
    </row>
    <row r="55">
      <c r="A55" t="n">
        <v>54</v>
      </c>
      <c r="B55" t="inlineStr">
        <is>
          <t>B</t>
        </is>
      </c>
      <c r="C55" t="n">
        <v>16</v>
      </c>
      <c r="D55" t="inlineStr">
        <is>
          <t>B16</t>
        </is>
      </c>
      <c r="E55" t="inlineStr">
        <is>
          <t>ASIGNABLE</t>
        </is>
      </c>
    </row>
    <row r="56">
      <c r="A56" t="n">
        <v>55</v>
      </c>
      <c r="B56" t="inlineStr">
        <is>
          <t>B</t>
        </is>
      </c>
      <c r="C56" t="n">
        <v>31</v>
      </c>
      <c r="D56" t="inlineStr">
        <is>
          <t>B31</t>
        </is>
      </c>
      <c r="E56" t="inlineStr">
        <is>
          <t>ASIGNABLE</t>
        </is>
      </c>
    </row>
    <row r="57">
      <c r="A57" t="n">
        <v>56</v>
      </c>
      <c r="B57" t="inlineStr">
        <is>
          <t>B</t>
        </is>
      </c>
      <c r="C57" t="n">
        <v>15</v>
      </c>
      <c r="D57" t="inlineStr">
        <is>
          <t>B15</t>
        </is>
      </c>
      <c r="E57" t="inlineStr">
        <is>
          <t>ASIGNABLE</t>
        </is>
      </c>
    </row>
    <row r="58">
      <c r="A58" t="n">
        <v>57</v>
      </c>
      <c r="B58" t="inlineStr">
        <is>
          <t>B</t>
        </is>
      </c>
      <c r="C58" t="n">
        <v>32</v>
      </c>
      <c r="D58" t="inlineStr">
        <is>
          <t>B32</t>
        </is>
      </c>
      <c r="E58" t="inlineStr">
        <is>
          <t>ASIGNABLE</t>
        </is>
      </c>
    </row>
    <row r="59">
      <c r="A59" t="n">
        <v>58</v>
      </c>
      <c r="B59" t="inlineStr">
        <is>
          <t>B</t>
        </is>
      </c>
      <c r="C59" t="n">
        <v>14</v>
      </c>
      <c r="D59" t="inlineStr">
        <is>
          <t>B14</t>
        </is>
      </c>
      <c r="E59" t="inlineStr">
        <is>
          <t>ASIGNABLE</t>
        </is>
      </c>
    </row>
    <row r="60">
      <c r="A60" t="n">
        <v>59</v>
      </c>
      <c r="B60" t="inlineStr">
        <is>
          <t>B</t>
        </is>
      </c>
      <c r="C60" t="n">
        <v>33</v>
      </c>
      <c r="D60" t="inlineStr">
        <is>
          <t>B33</t>
        </is>
      </c>
      <c r="E60" t="inlineStr">
        <is>
          <t>ASIGNABLE</t>
        </is>
      </c>
    </row>
    <row r="61">
      <c r="A61" t="n">
        <v>60</v>
      </c>
      <c r="B61" t="inlineStr">
        <is>
          <t>B</t>
        </is>
      </c>
      <c r="C61" t="n">
        <v>13</v>
      </c>
      <c r="D61" t="inlineStr">
        <is>
          <t>B13</t>
        </is>
      </c>
      <c r="E61" t="inlineStr">
        <is>
          <t>ASIGNABLE</t>
        </is>
      </c>
    </row>
    <row r="62">
      <c r="A62" t="n">
        <v>61</v>
      </c>
      <c r="B62" t="inlineStr">
        <is>
          <t>B</t>
        </is>
      </c>
      <c r="C62" t="n">
        <v>34</v>
      </c>
      <c r="D62" t="inlineStr">
        <is>
          <t>B34</t>
        </is>
      </c>
      <c r="E62" t="inlineStr">
        <is>
          <t>ASIGNABLE</t>
        </is>
      </c>
    </row>
    <row r="63">
      <c r="A63" t="n">
        <v>62</v>
      </c>
      <c r="B63" t="inlineStr">
        <is>
          <t>B</t>
        </is>
      </c>
      <c r="C63" t="n">
        <v>12</v>
      </c>
      <c r="D63" t="inlineStr">
        <is>
          <t>B12</t>
        </is>
      </c>
      <c r="E63" t="inlineStr">
        <is>
          <t>ASIGNABLE</t>
        </is>
      </c>
    </row>
    <row r="64">
      <c r="A64" t="n">
        <v>63</v>
      </c>
      <c r="B64" t="inlineStr">
        <is>
          <t>B</t>
        </is>
      </c>
      <c r="C64" t="n">
        <v>35</v>
      </c>
      <c r="D64" t="inlineStr">
        <is>
          <t>B35</t>
        </is>
      </c>
      <c r="E64" t="inlineStr">
        <is>
          <t>ASIGNABLE</t>
        </is>
      </c>
    </row>
    <row r="65">
      <c r="A65" t="n">
        <v>64</v>
      </c>
      <c r="B65" t="inlineStr">
        <is>
          <t>B</t>
        </is>
      </c>
      <c r="C65" t="n">
        <v>11</v>
      </c>
      <c r="D65" t="inlineStr">
        <is>
          <t>B11</t>
        </is>
      </c>
      <c r="E65" t="inlineStr">
        <is>
          <t>ASIGNABLE</t>
        </is>
      </c>
    </row>
    <row r="66">
      <c r="A66" t="n">
        <v>65</v>
      </c>
      <c r="B66" t="inlineStr">
        <is>
          <t>B</t>
        </is>
      </c>
      <c r="C66" t="n">
        <v>36</v>
      </c>
      <c r="D66" t="inlineStr">
        <is>
          <t>B36</t>
        </is>
      </c>
      <c r="E66" t="inlineStr">
        <is>
          <t>ASIGNABLE</t>
        </is>
      </c>
    </row>
    <row r="67">
      <c r="A67" t="n">
        <v>66</v>
      </c>
      <c r="B67" t="inlineStr">
        <is>
          <t>B</t>
        </is>
      </c>
      <c r="C67" t="n">
        <v>10</v>
      </c>
      <c r="D67" t="inlineStr">
        <is>
          <t>B10</t>
        </is>
      </c>
      <c r="E67" t="inlineStr">
        <is>
          <t>ASIGNABLE</t>
        </is>
      </c>
    </row>
    <row r="68">
      <c r="A68" t="n">
        <v>67</v>
      </c>
      <c r="B68" t="inlineStr">
        <is>
          <t>B</t>
        </is>
      </c>
      <c r="C68" t="n">
        <v>37</v>
      </c>
      <c r="D68" t="inlineStr">
        <is>
          <t>B37</t>
        </is>
      </c>
      <c r="E68" t="inlineStr">
        <is>
          <t>ASIGNABLE</t>
        </is>
      </c>
    </row>
    <row r="69">
      <c r="A69" t="n">
        <v>68</v>
      </c>
      <c r="B69" t="inlineStr">
        <is>
          <t>B</t>
        </is>
      </c>
      <c r="C69" t="n">
        <v>9</v>
      </c>
      <c r="D69" t="inlineStr">
        <is>
          <t>B9</t>
        </is>
      </c>
      <c r="E69" t="inlineStr">
        <is>
          <t>ASIGNABLE</t>
        </is>
      </c>
    </row>
    <row r="70">
      <c r="A70" t="n">
        <v>69</v>
      </c>
      <c r="B70" t="inlineStr">
        <is>
          <t>B</t>
        </is>
      </c>
      <c r="C70" t="n">
        <v>38</v>
      </c>
      <c r="D70" t="inlineStr">
        <is>
          <t>B38</t>
        </is>
      </c>
      <c r="E70" t="inlineStr">
        <is>
          <t>ASIGNABLE</t>
        </is>
      </c>
    </row>
    <row r="71">
      <c r="A71" t="n">
        <v>70</v>
      </c>
      <c r="B71" t="inlineStr">
        <is>
          <t>B</t>
        </is>
      </c>
      <c r="C71" t="n">
        <v>8</v>
      </c>
      <c r="D71" t="inlineStr">
        <is>
          <t>B8</t>
        </is>
      </c>
      <c r="E71" t="inlineStr">
        <is>
          <t>ASIGNABLE</t>
        </is>
      </c>
    </row>
    <row r="72">
      <c r="A72" t="n">
        <v>71</v>
      </c>
      <c r="B72" t="inlineStr">
        <is>
          <t>B</t>
        </is>
      </c>
      <c r="C72" t="n">
        <v>39</v>
      </c>
      <c r="D72" t="inlineStr">
        <is>
          <t>B39</t>
        </is>
      </c>
      <c r="E72" t="inlineStr">
        <is>
          <t>ASIGNABLE</t>
        </is>
      </c>
    </row>
    <row r="73">
      <c r="A73" t="n">
        <v>72</v>
      </c>
      <c r="B73" t="inlineStr">
        <is>
          <t>B</t>
        </is>
      </c>
      <c r="C73" t="n">
        <v>7</v>
      </c>
      <c r="D73" t="inlineStr">
        <is>
          <t>B7</t>
        </is>
      </c>
      <c r="E73" t="inlineStr">
        <is>
          <t>ASIGNABLE</t>
        </is>
      </c>
    </row>
    <row r="74">
      <c r="A74" t="n">
        <v>73</v>
      </c>
      <c r="B74" t="inlineStr">
        <is>
          <t>B</t>
        </is>
      </c>
      <c r="C74" t="n">
        <v>6</v>
      </c>
      <c r="D74" t="inlineStr">
        <is>
          <t>B6</t>
        </is>
      </c>
      <c r="E74" t="inlineStr">
        <is>
          <t>ASIGNABLE</t>
        </is>
      </c>
    </row>
    <row r="75">
      <c r="A75" t="n">
        <v>74</v>
      </c>
      <c r="B75" t="inlineStr">
        <is>
          <t>B</t>
        </is>
      </c>
      <c r="C75" t="n">
        <v>5</v>
      </c>
      <c r="D75" t="inlineStr">
        <is>
          <t>B5</t>
        </is>
      </c>
      <c r="E75" t="inlineStr">
        <is>
          <t>ASIGNABLE</t>
        </is>
      </c>
    </row>
    <row r="76">
      <c r="A76" t="n">
        <v>75</v>
      </c>
      <c r="B76" t="inlineStr">
        <is>
          <t>B</t>
        </is>
      </c>
      <c r="C76" t="n">
        <v>4</v>
      </c>
      <c r="D76" t="inlineStr">
        <is>
          <t>B4</t>
        </is>
      </c>
      <c r="E76" t="inlineStr">
        <is>
          <t>ASIGNABLE</t>
        </is>
      </c>
    </row>
    <row r="77">
      <c r="A77" t="n">
        <v>76</v>
      </c>
      <c r="B77" t="inlineStr">
        <is>
          <t>B</t>
        </is>
      </c>
      <c r="C77" t="n">
        <v>3</v>
      </c>
      <c r="D77" t="inlineStr">
        <is>
          <t>B3</t>
        </is>
      </c>
      <c r="E77" t="inlineStr">
        <is>
          <t>ASIGNABLE</t>
        </is>
      </c>
    </row>
    <row r="78">
      <c r="A78" t="n">
        <v>77</v>
      </c>
      <c r="B78" t="inlineStr">
        <is>
          <t>B</t>
        </is>
      </c>
      <c r="C78" t="n">
        <v>2</v>
      </c>
      <c r="D78" t="inlineStr">
        <is>
          <t>B2</t>
        </is>
      </c>
      <c r="E78" t="inlineStr">
        <is>
          <t>ASIGNABLE</t>
        </is>
      </c>
    </row>
    <row r="79">
      <c r="A79" t="n">
        <v>78</v>
      </c>
      <c r="B79" t="inlineStr">
        <is>
          <t>B</t>
        </is>
      </c>
      <c r="C79" t="n">
        <v>1</v>
      </c>
      <c r="D79" t="inlineStr">
        <is>
          <t>B1</t>
        </is>
      </c>
      <c r="E79" t="inlineStr">
        <is>
          <t>ASIGNABLE</t>
        </is>
      </c>
    </row>
    <row r="80">
      <c r="A80" t="n">
        <v>79</v>
      </c>
      <c r="B80" t="inlineStr">
        <is>
          <t>C</t>
        </is>
      </c>
      <c r="C80" t="n">
        <v>23</v>
      </c>
      <c r="D80" t="inlineStr">
        <is>
          <t>C23</t>
        </is>
      </c>
      <c r="E80" t="inlineStr">
        <is>
          <t>ASIGNABLE</t>
        </is>
      </c>
    </row>
    <row r="81">
      <c r="A81" t="n">
        <v>80</v>
      </c>
      <c r="B81" t="inlineStr">
        <is>
          <t>C</t>
        </is>
      </c>
      <c r="C81" t="n">
        <v>24</v>
      </c>
      <c r="D81" t="inlineStr">
        <is>
          <t>C24</t>
        </is>
      </c>
      <c r="E81" t="inlineStr">
        <is>
          <t>ASIGNABLE</t>
        </is>
      </c>
    </row>
    <row r="82">
      <c r="A82" t="n">
        <v>81</v>
      </c>
      <c r="B82" t="inlineStr">
        <is>
          <t>C</t>
        </is>
      </c>
      <c r="C82" t="n">
        <v>22</v>
      </c>
      <c r="D82" t="inlineStr">
        <is>
          <t>C22</t>
        </is>
      </c>
      <c r="E82" t="inlineStr">
        <is>
          <t>ASIGNABLE</t>
        </is>
      </c>
    </row>
    <row r="83">
      <c r="A83" t="n">
        <v>82</v>
      </c>
      <c r="B83" t="inlineStr">
        <is>
          <t>C</t>
        </is>
      </c>
      <c r="C83" t="n">
        <v>25</v>
      </c>
      <c r="D83" t="inlineStr">
        <is>
          <t>C25</t>
        </is>
      </c>
      <c r="E83" t="inlineStr">
        <is>
          <t>ASIGNABLE</t>
        </is>
      </c>
    </row>
    <row r="84">
      <c r="A84" t="n">
        <v>83</v>
      </c>
      <c r="B84" t="inlineStr">
        <is>
          <t>C</t>
        </is>
      </c>
      <c r="C84" t="n">
        <v>21</v>
      </c>
      <c r="D84" t="inlineStr">
        <is>
          <t>C21</t>
        </is>
      </c>
      <c r="E84" t="inlineStr">
        <is>
          <t>ASIGNABLE</t>
        </is>
      </c>
    </row>
    <row r="85">
      <c r="A85" t="n">
        <v>84</v>
      </c>
      <c r="B85" t="inlineStr">
        <is>
          <t>C</t>
        </is>
      </c>
      <c r="C85" t="n">
        <v>26</v>
      </c>
      <c r="D85" t="inlineStr">
        <is>
          <t>C26</t>
        </is>
      </c>
      <c r="E85" t="inlineStr">
        <is>
          <t>ASIGNABLE</t>
        </is>
      </c>
    </row>
    <row r="86">
      <c r="A86" t="n">
        <v>85</v>
      </c>
      <c r="B86" t="inlineStr">
        <is>
          <t>C</t>
        </is>
      </c>
      <c r="C86" t="n">
        <v>20</v>
      </c>
      <c r="D86" t="inlineStr">
        <is>
          <t>C20</t>
        </is>
      </c>
      <c r="E86" t="inlineStr">
        <is>
          <t>ASIGNABLE</t>
        </is>
      </c>
    </row>
    <row r="87">
      <c r="A87" t="n">
        <v>86</v>
      </c>
      <c r="B87" t="inlineStr">
        <is>
          <t>C</t>
        </is>
      </c>
      <c r="C87" t="n">
        <v>27</v>
      </c>
      <c r="D87" t="inlineStr">
        <is>
          <t>C27</t>
        </is>
      </c>
      <c r="E87" t="inlineStr">
        <is>
          <t>ASIGNABLE</t>
        </is>
      </c>
    </row>
    <row r="88">
      <c r="A88" t="n">
        <v>87</v>
      </c>
      <c r="B88" t="inlineStr">
        <is>
          <t>C</t>
        </is>
      </c>
      <c r="C88" t="n">
        <v>19</v>
      </c>
      <c r="D88" t="inlineStr">
        <is>
          <t>C19</t>
        </is>
      </c>
      <c r="E88" t="inlineStr">
        <is>
          <t>ASIGNABLE</t>
        </is>
      </c>
    </row>
    <row r="89">
      <c r="A89" t="n">
        <v>88</v>
      </c>
      <c r="B89" t="inlineStr">
        <is>
          <t>C</t>
        </is>
      </c>
      <c r="C89" t="n">
        <v>28</v>
      </c>
      <c r="D89" t="inlineStr">
        <is>
          <t>C28</t>
        </is>
      </c>
      <c r="E89" t="inlineStr">
        <is>
          <t>ASIGNABLE</t>
        </is>
      </c>
    </row>
    <row r="90">
      <c r="A90" t="n">
        <v>89</v>
      </c>
      <c r="B90" t="inlineStr">
        <is>
          <t>C</t>
        </is>
      </c>
      <c r="C90" t="n">
        <v>18</v>
      </c>
      <c r="D90" t="inlineStr">
        <is>
          <t>C18</t>
        </is>
      </c>
      <c r="E90" t="inlineStr">
        <is>
          <t>ASIGNABLE</t>
        </is>
      </c>
    </row>
    <row r="91">
      <c r="A91" t="n">
        <v>90</v>
      </c>
      <c r="B91" t="inlineStr">
        <is>
          <t>C</t>
        </is>
      </c>
      <c r="C91" t="n">
        <v>29</v>
      </c>
      <c r="D91" t="inlineStr">
        <is>
          <t>C29</t>
        </is>
      </c>
      <c r="E91" t="inlineStr">
        <is>
          <t>ASIGNABLE</t>
        </is>
      </c>
    </row>
    <row r="92">
      <c r="A92" t="n">
        <v>91</v>
      </c>
      <c r="B92" t="inlineStr">
        <is>
          <t>C</t>
        </is>
      </c>
      <c r="C92" t="n">
        <v>17</v>
      </c>
      <c r="D92" t="inlineStr">
        <is>
          <t>C17</t>
        </is>
      </c>
      <c r="E92" t="inlineStr">
        <is>
          <t>ASIGNABLE</t>
        </is>
      </c>
    </row>
    <row r="93">
      <c r="A93" t="n">
        <v>92</v>
      </c>
      <c r="B93" t="inlineStr">
        <is>
          <t>C</t>
        </is>
      </c>
      <c r="C93" t="n">
        <v>30</v>
      </c>
      <c r="D93" t="inlineStr">
        <is>
          <t>C30</t>
        </is>
      </c>
      <c r="E93" t="inlineStr">
        <is>
          <t>ASIGNABLE</t>
        </is>
      </c>
    </row>
    <row r="94">
      <c r="A94" t="n">
        <v>93</v>
      </c>
      <c r="B94" t="inlineStr">
        <is>
          <t>C</t>
        </is>
      </c>
      <c r="C94" t="n">
        <v>16</v>
      </c>
      <c r="D94" t="inlineStr">
        <is>
          <t>C16</t>
        </is>
      </c>
      <c r="E94" t="inlineStr">
        <is>
          <t>ASIGNABLE</t>
        </is>
      </c>
    </row>
    <row r="95">
      <c r="A95" t="n">
        <v>94</v>
      </c>
      <c r="B95" t="inlineStr">
        <is>
          <t>C</t>
        </is>
      </c>
      <c r="C95" t="n">
        <v>31</v>
      </c>
      <c r="D95" t="inlineStr">
        <is>
          <t>C31</t>
        </is>
      </c>
      <c r="E95" t="inlineStr">
        <is>
          <t>ASIGNABLE</t>
        </is>
      </c>
    </row>
    <row r="96">
      <c r="A96" t="n">
        <v>95</v>
      </c>
      <c r="B96" t="inlineStr">
        <is>
          <t>C</t>
        </is>
      </c>
      <c r="C96" t="n">
        <v>15</v>
      </c>
      <c r="D96" t="inlineStr">
        <is>
          <t>C15</t>
        </is>
      </c>
      <c r="E96" t="inlineStr">
        <is>
          <t>ASIGNABLE</t>
        </is>
      </c>
    </row>
    <row r="97">
      <c r="A97" t="n">
        <v>96</v>
      </c>
      <c r="B97" t="inlineStr">
        <is>
          <t>C</t>
        </is>
      </c>
      <c r="C97" t="n">
        <v>32</v>
      </c>
      <c r="D97" t="inlineStr">
        <is>
          <t>C32</t>
        </is>
      </c>
      <c r="E97" t="inlineStr">
        <is>
          <t>ASIGNABLE</t>
        </is>
      </c>
    </row>
    <row r="98">
      <c r="A98" t="n">
        <v>97</v>
      </c>
      <c r="B98" t="inlineStr">
        <is>
          <t>C</t>
        </is>
      </c>
      <c r="C98" t="n">
        <v>14</v>
      </c>
      <c r="D98" t="inlineStr">
        <is>
          <t>C14</t>
        </is>
      </c>
      <c r="E98" t="inlineStr">
        <is>
          <t>ASIGNABLE</t>
        </is>
      </c>
    </row>
    <row r="99">
      <c r="A99" t="n">
        <v>98</v>
      </c>
      <c r="B99" t="inlineStr">
        <is>
          <t>C</t>
        </is>
      </c>
      <c r="C99" t="n">
        <v>33</v>
      </c>
      <c r="D99" t="inlineStr">
        <is>
          <t>C33</t>
        </is>
      </c>
      <c r="E99" t="inlineStr">
        <is>
          <t>ASIGNABLE</t>
        </is>
      </c>
    </row>
    <row r="100">
      <c r="A100" t="n">
        <v>99</v>
      </c>
      <c r="B100" t="inlineStr">
        <is>
          <t>C</t>
        </is>
      </c>
      <c r="C100" t="n">
        <v>13</v>
      </c>
      <c r="D100" t="inlineStr">
        <is>
          <t>C13</t>
        </is>
      </c>
      <c r="E100" t="inlineStr">
        <is>
          <t>ASIGNABLE</t>
        </is>
      </c>
    </row>
    <row r="101">
      <c r="A101" t="n">
        <v>100</v>
      </c>
      <c r="B101" t="inlineStr">
        <is>
          <t>C</t>
        </is>
      </c>
      <c r="C101" t="n">
        <v>34</v>
      </c>
      <c r="D101" t="inlineStr">
        <is>
          <t>C34</t>
        </is>
      </c>
      <c r="E101" t="inlineStr">
        <is>
          <t>ASIGNABLE</t>
        </is>
      </c>
    </row>
    <row r="102">
      <c r="A102" t="n">
        <v>101</v>
      </c>
      <c r="B102" t="inlineStr">
        <is>
          <t>C</t>
        </is>
      </c>
      <c r="C102" t="n">
        <v>12</v>
      </c>
      <c r="D102" t="inlineStr">
        <is>
          <t>C12</t>
        </is>
      </c>
      <c r="E102" t="inlineStr">
        <is>
          <t>ASIGNABLE</t>
        </is>
      </c>
    </row>
    <row r="103">
      <c r="A103" t="n">
        <v>102</v>
      </c>
      <c r="B103" t="inlineStr">
        <is>
          <t>C</t>
        </is>
      </c>
      <c r="C103" t="n">
        <v>35</v>
      </c>
      <c r="D103" t="inlineStr">
        <is>
          <t>C35</t>
        </is>
      </c>
      <c r="E103" t="inlineStr">
        <is>
          <t>ASIGNABLE</t>
        </is>
      </c>
    </row>
    <row r="104">
      <c r="A104" t="n">
        <v>103</v>
      </c>
      <c r="B104" t="inlineStr">
        <is>
          <t>C</t>
        </is>
      </c>
      <c r="C104" t="n">
        <v>11</v>
      </c>
      <c r="D104" t="inlineStr">
        <is>
          <t>C11</t>
        </is>
      </c>
      <c r="E104" t="inlineStr">
        <is>
          <t>ASIGNABLE</t>
        </is>
      </c>
    </row>
    <row r="105">
      <c r="A105" t="n">
        <v>104</v>
      </c>
      <c r="B105" t="inlineStr">
        <is>
          <t>C</t>
        </is>
      </c>
      <c r="C105" t="n">
        <v>36</v>
      </c>
      <c r="D105" t="inlineStr">
        <is>
          <t>C36</t>
        </is>
      </c>
      <c r="E105" t="inlineStr">
        <is>
          <t>ASIGNABLE</t>
        </is>
      </c>
    </row>
    <row r="106">
      <c r="A106" t="n">
        <v>105</v>
      </c>
      <c r="B106" t="inlineStr">
        <is>
          <t>C</t>
        </is>
      </c>
      <c r="C106" t="n">
        <v>10</v>
      </c>
      <c r="D106" t="inlineStr">
        <is>
          <t>C10</t>
        </is>
      </c>
      <c r="E106" t="inlineStr">
        <is>
          <t>ASIGNABLE</t>
        </is>
      </c>
    </row>
    <row r="107">
      <c r="A107" t="n">
        <v>106</v>
      </c>
      <c r="B107" t="inlineStr">
        <is>
          <t>C</t>
        </is>
      </c>
      <c r="C107" t="n">
        <v>37</v>
      </c>
      <c r="D107" t="inlineStr">
        <is>
          <t>C37</t>
        </is>
      </c>
      <c r="E107" t="inlineStr">
        <is>
          <t>ASIGNABLE</t>
        </is>
      </c>
    </row>
    <row r="108">
      <c r="A108" t="n">
        <v>107</v>
      </c>
      <c r="B108" t="inlineStr">
        <is>
          <t>C</t>
        </is>
      </c>
      <c r="C108" t="n">
        <v>9</v>
      </c>
      <c r="D108" t="inlineStr">
        <is>
          <t>C9</t>
        </is>
      </c>
      <c r="E108" t="inlineStr">
        <is>
          <t>ASIGNABLE</t>
        </is>
      </c>
    </row>
    <row r="109">
      <c r="A109" t="n">
        <v>108</v>
      </c>
      <c r="B109" t="inlineStr">
        <is>
          <t>C</t>
        </is>
      </c>
      <c r="C109" t="n">
        <v>38</v>
      </c>
      <c r="D109" t="inlineStr">
        <is>
          <t>C38</t>
        </is>
      </c>
      <c r="E109" t="inlineStr">
        <is>
          <t>ASIGNABLE</t>
        </is>
      </c>
    </row>
    <row r="110">
      <c r="A110" t="n">
        <v>109</v>
      </c>
      <c r="B110" t="inlineStr">
        <is>
          <t>C</t>
        </is>
      </c>
      <c r="C110" t="n">
        <v>8</v>
      </c>
      <c r="D110" t="inlineStr">
        <is>
          <t>C8</t>
        </is>
      </c>
      <c r="E110" t="inlineStr">
        <is>
          <t>ASIGNABLE</t>
        </is>
      </c>
    </row>
    <row r="111">
      <c r="A111" t="n">
        <v>110</v>
      </c>
      <c r="B111" t="inlineStr">
        <is>
          <t>C</t>
        </is>
      </c>
      <c r="C111" t="n">
        <v>39</v>
      </c>
      <c r="D111" t="inlineStr">
        <is>
          <t>C39</t>
        </is>
      </c>
      <c r="E111" t="inlineStr">
        <is>
          <t>ASIGNABLE</t>
        </is>
      </c>
    </row>
    <row r="112">
      <c r="A112" t="n">
        <v>111</v>
      </c>
      <c r="B112" t="inlineStr">
        <is>
          <t>C</t>
        </is>
      </c>
      <c r="C112" t="n">
        <v>7</v>
      </c>
      <c r="D112" t="inlineStr">
        <is>
          <t>C7</t>
        </is>
      </c>
      <c r="E112" t="inlineStr">
        <is>
          <t>ASIGNABLE</t>
        </is>
      </c>
    </row>
    <row r="113">
      <c r="A113" t="n">
        <v>112</v>
      </c>
      <c r="B113" t="inlineStr">
        <is>
          <t>C</t>
        </is>
      </c>
      <c r="C113" t="n">
        <v>6</v>
      </c>
      <c r="D113" t="inlineStr">
        <is>
          <t>C6</t>
        </is>
      </c>
      <c r="E113" t="inlineStr">
        <is>
          <t>ASIGNABLE</t>
        </is>
      </c>
    </row>
    <row r="114">
      <c r="A114" t="n">
        <v>113</v>
      </c>
      <c r="B114" t="inlineStr">
        <is>
          <t>C</t>
        </is>
      </c>
      <c r="C114" t="n">
        <v>5</v>
      </c>
      <c r="D114" t="inlineStr">
        <is>
          <t>C5</t>
        </is>
      </c>
      <c r="E114" t="inlineStr">
        <is>
          <t>ASIGNABLE</t>
        </is>
      </c>
    </row>
    <row r="115">
      <c r="A115" t="n">
        <v>114</v>
      </c>
      <c r="B115" t="inlineStr">
        <is>
          <t>C</t>
        </is>
      </c>
      <c r="C115" t="n">
        <v>4</v>
      </c>
      <c r="D115" t="inlineStr">
        <is>
          <t>C4</t>
        </is>
      </c>
      <c r="E115" t="inlineStr">
        <is>
          <t>ASIGNABLE</t>
        </is>
      </c>
    </row>
    <row r="116">
      <c r="A116" t="n">
        <v>115</v>
      </c>
      <c r="B116" t="inlineStr">
        <is>
          <t>C</t>
        </is>
      </c>
      <c r="C116" t="n">
        <v>3</v>
      </c>
      <c r="D116" t="inlineStr">
        <is>
          <t>C3</t>
        </is>
      </c>
      <c r="E116" t="inlineStr">
        <is>
          <t>ASIGNABLE</t>
        </is>
      </c>
    </row>
    <row r="117">
      <c r="A117" t="n">
        <v>116</v>
      </c>
      <c r="B117" t="inlineStr">
        <is>
          <t>C</t>
        </is>
      </c>
      <c r="C117" t="n">
        <v>2</v>
      </c>
      <c r="D117" t="inlineStr">
        <is>
          <t>C2</t>
        </is>
      </c>
      <c r="E117" t="inlineStr">
        <is>
          <t>ASIGNABLE</t>
        </is>
      </c>
    </row>
    <row r="118">
      <c r="A118" t="n">
        <v>117</v>
      </c>
      <c r="B118" t="inlineStr">
        <is>
          <t>C</t>
        </is>
      </c>
      <c r="C118" t="n">
        <v>1</v>
      </c>
      <c r="D118" t="inlineStr">
        <is>
          <t>C1</t>
        </is>
      </c>
      <c r="E118" t="inlineStr">
        <is>
          <t>ASIGNABLE</t>
        </is>
      </c>
    </row>
    <row r="119">
      <c r="A119" t="n">
        <v>118</v>
      </c>
      <c r="B119" t="inlineStr">
        <is>
          <t>D</t>
        </is>
      </c>
      <c r="C119" t="n">
        <v>28</v>
      </c>
      <c r="D119" t="inlineStr">
        <is>
          <t>D28</t>
        </is>
      </c>
      <c r="E119" t="inlineStr">
        <is>
          <t>ASIGNABLE</t>
        </is>
      </c>
    </row>
    <row r="120">
      <c r="A120" t="n">
        <v>119</v>
      </c>
      <c r="B120" t="inlineStr">
        <is>
          <t>D</t>
        </is>
      </c>
      <c r="C120" t="n">
        <v>29</v>
      </c>
      <c r="D120" t="inlineStr">
        <is>
          <t>D29</t>
        </is>
      </c>
      <c r="E120" t="inlineStr">
        <is>
          <t>ASIGNABLE</t>
        </is>
      </c>
    </row>
    <row r="121">
      <c r="A121" t="n">
        <v>120</v>
      </c>
      <c r="B121" t="inlineStr">
        <is>
          <t>D</t>
        </is>
      </c>
      <c r="C121" t="n">
        <v>30</v>
      </c>
      <c r="D121" t="inlineStr">
        <is>
          <t>D30</t>
        </is>
      </c>
      <c r="E121" t="inlineStr">
        <is>
          <t>ASIGNABLE</t>
        </is>
      </c>
    </row>
    <row r="122">
      <c r="A122" t="n">
        <v>121</v>
      </c>
      <c r="B122" t="inlineStr">
        <is>
          <t>D</t>
        </is>
      </c>
      <c r="C122" t="n">
        <v>31</v>
      </c>
      <c r="D122" t="inlineStr">
        <is>
          <t>D31</t>
        </is>
      </c>
      <c r="E122" t="inlineStr">
        <is>
          <t>ASIGNABLE</t>
        </is>
      </c>
    </row>
    <row r="123">
      <c r="A123" t="n">
        <v>122</v>
      </c>
      <c r="B123" t="inlineStr">
        <is>
          <t>D</t>
        </is>
      </c>
      <c r="C123" t="n">
        <v>32</v>
      </c>
      <c r="D123" t="inlineStr">
        <is>
          <t>D32</t>
        </is>
      </c>
      <c r="E123" t="inlineStr">
        <is>
          <t>ASIGNABLE</t>
        </is>
      </c>
    </row>
    <row r="124">
      <c r="A124" t="n">
        <v>123</v>
      </c>
      <c r="B124" t="inlineStr">
        <is>
          <t>D</t>
        </is>
      </c>
      <c r="C124" t="n">
        <v>14</v>
      </c>
      <c r="D124" t="inlineStr">
        <is>
          <t>D14</t>
        </is>
      </c>
      <c r="E124" t="inlineStr">
        <is>
          <t>ASIGNABLE</t>
        </is>
      </c>
    </row>
    <row r="125">
      <c r="A125" t="n">
        <v>124</v>
      </c>
      <c r="B125" t="inlineStr">
        <is>
          <t>D</t>
        </is>
      </c>
      <c r="C125" t="n">
        <v>33</v>
      </c>
      <c r="D125" t="inlineStr">
        <is>
          <t>D33</t>
        </is>
      </c>
      <c r="E125" t="inlineStr">
        <is>
          <t>ASIGNABLE</t>
        </is>
      </c>
    </row>
    <row r="126">
      <c r="A126" t="n">
        <v>125</v>
      </c>
      <c r="B126" t="inlineStr">
        <is>
          <t>D</t>
        </is>
      </c>
      <c r="C126" t="n">
        <v>13</v>
      </c>
      <c r="D126" t="inlineStr">
        <is>
          <t>D13</t>
        </is>
      </c>
      <c r="E126" t="inlineStr">
        <is>
          <t>ASIGNABLE</t>
        </is>
      </c>
    </row>
    <row r="127">
      <c r="A127" t="n">
        <v>126</v>
      </c>
      <c r="B127" t="inlineStr">
        <is>
          <t>D</t>
        </is>
      </c>
      <c r="C127" t="n">
        <v>34</v>
      </c>
      <c r="D127" t="inlineStr">
        <is>
          <t>D34</t>
        </is>
      </c>
      <c r="E127" t="inlineStr">
        <is>
          <t>ASIGNABLE</t>
        </is>
      </c>
    </row>
    <row r="128">
      <c r="A128" t="n">
        <v>127</v>
      </c>
      <c r="B128" t="inlineStr">
        <is>
          <t>D</t>
        </is>
      </c>
      <c r="C128" t="n">
        <v>12</v>
      </c>
      <c r="D128" t="inlineStr">
        <is>
          <t>D12</t>
        </is>
      </c>
      <c r="E128" t="inlineStr">
        <is>
          <t>ASIGNABLE</t>
        </is>
      </c>
    </row>
    <row r="129">
      <c r="A129" t="n">
        <v>128</v>
      </c>
      <c r="B129" t="inlineStr">
        <is>
          <t>D</t>
        </is>
      </c>
      <c r="C129" t="n">
        <v>35</v>
      </c>
      <c r="D129" t="inlineStr">
        <is>
          <t>D35</t>
        </is>
      </c>
      <c r="E129" t="inlineStr">
        <is>
          <t>ASIGNABLE</t>
        </is>
      </c>
    </row>
    <row r="130">
      <c r="A130" t="n">
        <v>129</v>
      </c>
      <c r="B130" t="inlineStr">
        <is>
          <t>D</t>
        </is>
      </c>
      <c r="C130" t="n">
        <v>11</v>
      </c>
      <c r="D130" t="inlineStr">
        <is>
          <t>D11</t>
        </is>
      </c>
      <c r="E130" t="inlineStr">
        <is>
          <t>ASIGNABLE</t>
        </is>
      </c>
    </row>
    <row r="131">
      <c r="A131" t="n">
        <v>130</v>
      </c>
      <c r="B131" t="inlineStr">
        <is>
          <t>D</t>
        </is>
      </c>
      <c r="C131" t="n">
        <v>36</v>
      </c>
      <c r="D131" t="inlineStr">
        <is>
          <t>D36</t>
        </is>
      </c>
      <c r="E131" t="inlineStr">
        <is>
          <t>ASIGNABLE</t>
        </is>
      </c>
    </row>
    <row r="132">
      <c r="A132" t="n">
        <v>131</v>
      </c>
      <c r="B132" t="inlineStr">
        <is>
          <t>D</t>
        </is>
      </c>
      <c r="C132" t="n">
        <v>10</v>
      </c>
      <c r="D132" t="inlineStr">
        <is>
          <t>D10</t>
        </is>
      </c>
      <c r="E132" t="inlineStr">
        <is>
          <t>ASIGNABLE</t>
        </is>
      </c>
    </row>
    <row r="133">
      <c r="A133" t="n">
        <v>132</v>
      </c>
      <c r="B133" t="inlineStr">
        <is>
          <t>D</t>
        </is>
      </c>
      <c r="C133" t="n">
        <v>37</v>
      </c>
      <c r="D133" t="inlineStr">
        <is>
          <t>D37</t>
        </is>
      </c>
      <c r="E133" t="inlineStr">
        <is>
          <t>ASIGNABLE</t>
        </is>
      </c>
    </row>
    <row r="134">
      <c r="A134" t="n">
        <v>133</v>
      </c>
      <c r="B134" t="inlineStr">
        <is>
          <t>D</t>
        </is>
      </c>
      <c r="C134" t="n">
        <v>9</v>
      </c>
      <c r="D134" t="inlineStr">
        <is>
          <t>D9</t>
        </is>
      </c>
      <c r="E134" t="inlineStr">
        <is>
          <t>ASIGNABLE</t>
        </is>
      </c>
    </row>
    <row r="135">
      <c r="A135" t="n">
        <v>134</v>
      </c>
      <c r="B135" t="inlineStr">
        <is>
          <t>D</t>
        </is>
      </c>
      <c r="C135" t="n">
        <v>38</v>
      </c>
      <c r="D135" t="inlineStr">
        <is>
          <t>D38</t>
        </is>
      </c>
      <c r="E135" t="inlineStr">
        <is>
          <t>ASIGNABLE</t>
        </is>
      </c>
    </row>
    <row r="136">
      <c r="A136" t="n">
        <v>135</v>
      </c>
      <c r="B136" t="inlineStr">
        <is>
          <t>D</t>
        </is>
      </c>
      <c r="C136" t="n">
        <v>8</v>
      </c>
      <c r="D136" t="inlineStr">
        <is>
          <t>D8</t>
        </is>
      </c>
      <c r="E136" t="inlineStr">
        <is>
          <t>ASIGNABLE</t>
        </is>
      </c>
    </row>
    <row r="137">
      <c r="A137" t="n">
        <v>136</v>
      </c>
      <c r="B137" t="inlineStr">
        <is>
          <t>D</t>
        </is>
      </c>
      <c r="C137" t="n">
        <v>39</v>
      </c>
      <c r="D137" t="inlineStr">
        <is>
          <t>D39</t>
        </is>
      </c>
      <c r="E137" t="inlineStr">
        <is>
          <t>ASIGNABLE</t>
        </is>
      </c>
    </row>
    <row r="138">
      <c r="A138" t="n">
        <v>137</v>
      </c>
      <c r="B138" t="inlineStr">
        <is>
          <t>D</t>
        </is>
      </c>
      <c r="C138" t="n">
        <v>7</v>
      </c>
      <c r="D138" t="inlineStr">
        <is>
          <t>D7</t>
        </is>
      </c>
      <c r="E138" t="inlineStr">
        <is>
          <t>ASIGNABLE</t>
        </is>
      </c>
    </row>
    <row r="139">
      <c r="A139" t="n">
        <v>138</v>
      </c>
      <c r="B139" t="inlineStr">
        <is>
          <t>D</t>
        </is>
      </c>
      <c r="C139" t="n">
        <v>6</v>
      </c>
      <c r="D139" t="inlineStr">
        <is>
          <t>D6</t>
        </is>
      </c>
      <c r="E139" t="inlineStr">
        <is>
          <t>ASIGNABLE</t>
        </is>
      </c>
    </row>
    <row r="140">
      <c r="A140" t="n">
        <v>139</v>
      </c>
      <c r="B140" t="inlineStr">
        <is>
          <t>D</t>
        </is>
      </c>
      <c r="C140" t="n">
        <v>5</v>
      </c>
      <c r="D140" t="inlineStr">
        <is>
          <t>D5</t>
        </is>
      </c>
      <c r="E140" t="inlineStr">
        <is>
          <t>ASIGNABLE</t>
        </is>
      </c>
    </row>
    <row r="141">
      <c r="A141" t="n">
        <v>140</v>
      </c>
      <c r="B141" t="inlineStr">
        <is>
          <t>D</t>
        </is>
      </c>
      <c r="C141" t="n">
        <v>4</v>
      </c>
      <c r="D141" t="inlineStr">
        <is>
          <t>D4</t>
        </is>
      </c>
      <c r="E141" t="inlineStr">
        <is>
          <t>ASIGNABLE</t>
        </is>
      </c>
    </row>
    <row r="142">
      <c r="A142" t="n">
        <v>141</v>
      </c>
      <c r="B142" t="inlineStr">
        <is>
          <t>D</t>
        </is>
      </c>
      <c r="C142" t="n">
        <v>3</v>
      </c>
      <c r="D142" t="inlineStr">
        <is>
          <t>D3</t>
        </is>
      </c>
      <c r="E142" t="inlineStr">
        <is>
          <t>ASIGNABLE</t>
        </is>
      </c>
    </row>
    <row r="143">
      <c r="A143" t="n">
        <v>142</v>
      </c>
      <c r="B143" t="inlineStr">
        <is>
          <t>D</t>
        </is>
      </c>
      <c r="C143" t="n">
        <v>2</v>
      </c>
      <c r="D143" t="inlineStr">
        <is>
          <t>D2</t>
        </is>
      </c>
      <c r="E143" t="inlineStr">
        <is>
          <t>ASIGNABLE</t>
        </is>
      </c>
    </row>
    <row r="144">
      <c r="A144" t="n">
        <v>143</v>
      </c>
      <c r="B144" t="inlineStr">
        <is>
          <t>D</t>
        </is>
      </c>
      <c r="C144" t="n">
        <v>1</v>
      </c>
      <c r="D144" t="inlineStr">
        <is>
          <t>D1</t>
        </is>
      </c>
      <c r="E144" t="inlineStr">
        <is>
          <t>ASIGNABLE</t>
        </is>
      </c>
    </row>
  </sheetData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M144"/>
  <sheetViews>
    <sheetView workbookViewId="0">
      <selection activeCell="A1" sqref="A1"/>
    </sheetView>
  </sheetViews>
  <sheetFormatPr baseColWidth="8" defaultRowHeight="15"/>
  <cols>
    <col width="8" customWidth="1" style="260" min="1" max="1"/>
    <col width="8" customWidth="1" style="260" min="2" max="2"/>
    <col width="8" customWidth="1" style="260" min="3" max="3"/>
    <col width="10" customWidth="1" style="260" min="4" max="4"/>
    <col width="8" customWidth="1" style="260" min="5" max="5"/>
    <col width="12" customWidth="1" style="260" min="6" max="6"/>
    <col width="18" customWidth="1" style="260" min="7" max="7"/>
    <col width="18" customWidth="1" style="260" min="8" max="8"/>
    <col width="16" customWidth="1" style="260" min="9" max="9"/>
    <col width="32" customWidth="1" style="260" min="10" max="10"/>
    <col width="45" customWidth="1" style="260" min="11" max="11"/>
    <col width="14" customWidth="1" style="260" min="12" max="12"/>
    <col width="22" customWidth="1" style="260" min="13" max="13"/>
  </cols>
  <sheetData>
    <row r="1">
      <c r="A1" s="364" t="inlineStr">
        <is>
          <t>ORDEN</t>
        </is>
      </c>
      <c r="B1" s="364" t="inlineStr">
        <is>
          <t>FILA</t>
        </is>
      </c>
      <c r="C1" s="364" t="inlineStr">
        <is>
          <t>SILLA</t>
        </is>
      </c>
      <c r="D1" s="364" t="inlineStr">
        <is>
          <t>UBICACION</t>
        </is>
      </c>
      <c r="E1" s="360" t="inlineStr">
        <is>
          <t>NRO.</t>
        </is>
      </c>
      <c r="F1" s="360" t="inlineStr">
        <is>
          <t>PRECEDENCIA</t>
        </is>
      </c>
      <c r="G1" s="360" t="inlineStr">
        <is>
          <t>FUENTE</t>
        </is>
      </c>
      <c r="H1" s="360" t="inlineStr">
        <is>
          <t>TRATAMIENTO</t>
        </is>
      </c>
      <c r="I1" s="360" t="inlineStr">
        <is>
          <t>TRIBUNA</t>
        </is>
      </c>
      <c r="J1" s="360" t="inlineStr">
        <is>
          <t>NOMBRE COMPLETO</t>
        </is>
      </c>
      <c r="K1" s="360" t="inlineStr">
        <is>
          <t>CARGO</t>
        </is>
      </c>
      <c r="L1" s="360" t="inlineStr">
        <is>
          <t>ASISTENCIA</t>
        </is>
      </c>
      <c r="M1" s="360" t="inlineStr">
        <is>
          <t>OBSERVACIONES</t>
        </is>
      </c>
    </row>
    <row r="2">
      <c r="A2" s="365" t="n">
        <v>1</v>
      </c>
      <c r="B2" s="365" t="inlineStr">
        <is>
          <t>A</t>
        </is>
      </c>
      <c r="C2" s="365" t="n">
        <v>23</v>
      </c>
      <c r="D2" s="365" t="inlineStr">
        <is>
          <t>A23</t>
        </is>
      </c>
      <c r="E2" s="365">
        <f>IFERROR(INDEX(MAESTRO!$A:$A,MATCH($A2,MAESTRO!$P:$P,0)),"")</f>
        <v/>
      </c>
      <c r="F2" s="365">
        <f>IFERROR(INDEX(MAESTRO!$B:$B,MATCH($A2,MAESTRO!$P:$P,0)),"")</f>
        <v/>
      </c>
      <c r="G2" s="365">
        <f>IFERROR(INDEX(MAESTRO!$D:$D,MATCH($A2,MAESTRO!$P:$P,0)),"")</f>
        <v/>
      </c>
      <c r="H2" s="365">
        <f>IFERROR(INDEX(MAESTRO!$E:$E,MATCH($A2,MAESTRO!$P:$P,0)),"")</f>
        <v/>
      </c>
      <c r="I2" s="365">
        <f>IFERROR(INDEX(MAESTRO!$F:$F,MATCH($A2,MAESTRO!$P:$P,0)),"")</f>
        <v/>
      </c>
      <c r="J2" s="365">
        <f>IFERROR(INDEX(MAESTRO!$G:$G,MATCH($A2,MAESTRO!$P:$P,0)),"")</f>
        <v/>
      </c>
      <c r="K2" s="365">
        <f>IFERROR(INDEX(MAESTRO!$L:$L,MATCH($A2,MAESTRO!$P:$P,0)),"")</f>
        <v/>
      </c>
      <c r="L2" s="365">
        <f>IFERROR(INDEX(MAESTRO!$K:$K,MATCH($A2,MAESTRO!$P:$P,0)),"")</f>
        <v/>
      </c>
      <c r="M2" s="365">
        <f>IFERROR(INDEX(MAESTRO!$M:$M,MATCH($A2,MAESTRO!$P:$P,0)),"")</f>
        <v/>
      </c>
    </row>
    <row r="3">
      <c r="A3" s="365" t="n">
        <v>2</v>
      </c>
      <c r="B3" s="365" t="inlineStr">
        <is>
          <t>A</t>
        </is>
      </c>
      <c r="C3" s="365" t="n">
        <v>24</v>
      </c>
      <c r="D3" s="365" t="inlineStr">
        <is>
          <t>A24</t>
        </is>
      </c>
      <c r="E3" s="365">
        <f>IFERROR(INDEX(MAESTRO!$A:$A,MATCH($A3,MAESTRO!$P:$P,0)),"")</f>
        <v/>
      </c>
      <c r="F3" s="365">
        <f>IFERROR(INDEX(MAESTRO!$B:$B,MATCH($A3,MAESTRO!$P:$P,0)),"")</f>
        <v/>
      </c>
      <c r="G3" s="365">
        <f>IFERROR(INDEX(MAESTRO!$D:$D,MATCH($A3,MAESTRO!$P:$P,0)),"")</f>
        <v/>
      </c>
      <c r="H3" s="365">
        <f>IFERROR(INDEX(MAESTRO!$E:$E,MATCH($A3,MAESTRO!$P:$P,0)),"")</f>
        <v/>
      </c>
      <c r="I3" s="365">
        <f>IFERROR(INDEX(MAESTRO!$F:$F,MATCH($A3,MAESTRO!$P:$P,0)),"")</f>
        <v/>
      </c>
      <c r="J3" s="365">
        <f>IFERROR(INDEX(MAESTRO!$G:$G,MATCH($A3,MAESTRO!$P:$P,0)),"")</f>
        <v/>
      </c>
      <c r="K3" s="365">
        <f>IFERROR(INDEX(MAESTRO!$L:$L,MATCH($A3,MAESTRO!$P:$P,0)),"")</f>
        <v/>
      </c>
      <c r="L3" s="365">
        <f>IFERROR(INDEX(MAESTRO!$K:$K,MATCH($A3,MAESTRO!$P:$P,0)),"")</f>
        <v/>
      </c>
      <c r="M3" s="365">
        <f>IFERROR(INDEX(MAESTRO!$M:$M,MATCH($A3,MAESTRO!$P:$P,0)),"")</f>
        <v/>
      </c>
    </row>
    <row r="4">
      <c r="A4" s="365" t="n">
        <v>3</v>
      </c>
      <c r="B4" s="365" t="inlineStr">
        <is>
          <t>A</t>
        </is>
      </c>
      <c r="C4" s="365" t="n">
        <v>22</v>
      </c>
      <c r="D4" s="365" t="inlineStr">
        <is>
          <t>A22</t>
        </is>
      </c>
      <c r="E4" s="365">
        <f>IFERROR(INDEX(MAESTRO!$A:$A,MATCH($A4,MAESTRO!$P:$P,0)),"")</f>
        <v/>
      </c>
      <c r="F4" s="365">
        <f>IFERROR(INDEX(MAESTRO!$B:$B,MATCH($A4,MAESTRO!$P:$P,0)),"")</f>
        <v/>
      </c>
      <c r="G4" s="365">
        <f>IFERROR(INDEX(MAESTRO!$D:$D,MATCH($A4,MAESTRO!$P:$P,0)),"")</f>
        <v/>
      </c>
      <c r="H4" s="365">
        <f>IFERROR(INDEX(MAESTRO!$E:$E,MATCH($A4,MAESTRO!$P:$P,0)),"")</f>
        <v/>
      </c>
      <c r="I4" s="365">
        <f>IFERROR(INDEX(MAESTRO!$F:$F,MATCH($A4,MAESTRO!$P:$P,0)),"")</f>
        <v/>
      </c>
      <c r="J4" s="365">
        <f>IFERROR(INDEX(MAESTRO!$G:$G,MATCH($A4,MAESTRO!$P:$P,0)),"")</f>
        <v/>
      </c>
      <c r="K4" s="365">
        <f>IFERROR(INDEX(MAESTRO!$L:$L,MATCH($A4,MAESTRO!$P:$P,0)),"")</f>
        <v/>
      </c>
      <c r="L4" s="365">
        <f>IFERROR(INDEX(MAESTRO!$K:$K,MATCH($A4,MAESTRO!$P:$P,0)),"")</f>
        <v/>
      </c>
      <c r="M4" s="365">
        <f>IFERROR(INDEX(MAESTRO!$M:$M,MATCH($A4,MAESTRO!$P:$P,0)),"")</f>
        <v/>
      </c>
    </row>
    <row r="5">
      <c r="A5" s="365" t="n">
        <v>4</v>
      </c>
      <c r="B5" s="365" t="inlineStr">
        <is>
          <t>A</t>
        </is>
      </c>
      <c r="C5" s="365" t="n">
        <v>25</v>
      </c>
      <c r="D5" s="365" t="inlineStr">
        <is>
          <t>A25</t>
        </is>
      </c>
      <c r="E5" s="365">
        <f>IFERROR(INDEX(MAESTRO!$A:$A,MATCH($A5,MAESTRO!$P:$P,0)),"")</f>
        <v/>
      </c>
      <c r="F5" s="365">
        <f>IFERROR(INDEX(MAESTRO!$B:$B,MATCH($A5,MAESTRO!$P:$P,0)),"")</f>
        <v/>
      </c>
      <c r="G5" s="365">
        <f>IFERROR(INDEX(MAESTRO!$D:$D,MATCH($A5,MAESTRO!$P:$P,0)),"")</f>
        <v/>
      </c>
      <c r="H5" s="365">
        <f>IFERROR(INDEX(MAESTRO!$E:$E,MATCH($A5,MAESTRO!$P:$P,0)),"")</f>
        <v/>
      </c>
      <c r="I5" s="365">
        <f>IFERROR(INDEX(MAESTRO!$F:$F,MATCH($A5,MAESTRO!$P:$P,0)),"")</f>
        <v/>
      </c>
      <c r="J5" s="365">
        <f>IFERROR(INDEX(MAESTRO!$G:$G,MATCH($A5,MAESTRO!$P:$P,0)),"")</f>
        <v/>
      </c>
      <c r="K5" s="365">
        <f>IFERROR(INDEX(MAESTRO!$L:$L,MATCH($A5,MAESTRO!$P:$P,0)),"")</f>
        <v/>
      </c>
      <c r="L5" s="365">
        <f>IFERROR(INDEX(MAESTRO!$K:$K,MATCH($A5,MAESTRO!$P:$P,0)),"")</f>
        <v/>
      </c>
      <c r="M5" s="365">
        <f>IFERROR(INDEX(MAESTRO!$M:$M,MATCH($A5,MAESTRO!$P:$P,0)),"")</f>
        <v/>
      </c>
    </row>
    <row r="6">
      <c r="A6" s="365" t="n">
        <v>5</v>
      </c>
      <c r="B6" s="365" t="inlineStr">
        <is>
          <t>A</t>
        </is>
      </c>
      <c r="C6" s="365" t="n">
        <v>21</v>
      </c>
      <c r="D6" s="365" t="inlineStr">
        <is>
          <t>A21</t>
        </is>
      </c>
      <c r="E6" s="365">
        <f>IFERROR(INDEX(MAESTRO!$A:$A,MATCH($A6,MAESTRO!$P:$P,0)),"")</f>
        <v/>
      </c>
      <c r="F6" s="365">
        <f>IFERROR(INDEX(MAESTRO!$B:$B,MATCH($A6,MAESTRO!$P:$P,0)),"")</f>
        <v/>
      </c>
      <c r="G6" s="365">
        <f>IFERROR(INDEX(MAESTRO!$D:$D,MATCH($A6,MAESTRO!$P:$P,0)),"")</f>
        <v/>
      </c>
      <c r="H6" s="365">
        <f>IFERROR(INDEX(MAESTRO!$E:$E,MATCH($A6,MAESTRO!$P:$P,0)),"")</f>
        <v/>
      </c>
      <c r="I6" s="365">
        <f>IFERROR(INDEX(MAESTRO!$F:$F,MATCH($A6,MAESTRO!$P:$P,0)),"")</f>
        <v/>
      </c>
      <c r="J6" s="365">
        <f>IFERROR(INDEX(MAESTRO!$G:$G,MATCH($A6,MAESTRO!$P:$P,0)),"")</f>
        <v/>
      </c>
      <c r="K6" s="365">
        <f>IFERROR(INDEX(MAESTRO!$L:$L,MATCH($A6,MAESTRO!$P:$P,0)),"")</f>
        <v/>
      </c>
      <c r="L6" s="365">
        <f>IFERROR(INDEX(MAESTRO!$K:$K,MATCH($A6,MAESTRO!$P:$P,0)),"")</f>
        <v/>
      </c>
      <c r="M6" s="365">
        <f>IFERROR(INDEX(MAESTRO!$M:$M,MATCH($A6,MAESTRO!$P:$P,0)),"")</f>
        <v/>
      </c>
    </row>
    <row r="7">
      <c r="A7" s="365" t="n">
        <v>6</v>
      </c>
      <c r="B7" s="365" t="inlineStr">
        <is>
          <t>A</t>
        </is>
      </c>
      <c r="C7" s="365" t="n">
        <v>26</v>
      </c>
      <c r="D7" s="365" t="inlineStr">
        <is>
          <t>A26</t>
        </is>
      </c>
      <c r="E7" s="365">
        <f>IFERROR(INDEX(MAESTRO!$A:$A,MATCH($A7,MAESTRO!$P:$P,0)),"")</f>
        <v/>
      </c>
      <c r="F7" s="365">
        <f>IFERROR(INDEX(MAESTRO!$B:$B,MATCH($A7,MAESTRO!$P:$P,0)),"")</f>
        <v/>
      </c>
      <c r="G7" s="365">
        <f>IFERROR(INDEX(MAESTRO!$D:$D,MATCH($A7,MAESTRO!$P:$P,0)),"")</f>
        <v/>
      </c>
      <c r="H7" s="365">
        <f>IFERROR(INDEX(MAESTRO!$E:$E,MATCH($A7,MAESTRO!$P:$P,0)),"")</f>
        <v/>
      </c>
      <c r="I7" s="365">
        <f>IFERROR(INDEX(MAESTRO!$F:$F,MATCH($A7,MAESTRO!$P:$P,0)),"")</f>
        <v/>
      </c>
      <c r="J7" s="365">
        <f>IFERROR(INDEX(MAESTRO!$G:$G,MATCH($A7,MAESTRO!$P:$P,0)),"")</f>
        <v/>
      </c>
      <c r="K7" s="365">
        <f>IFERROR(INDEX(MAESTRO!$L:$L,MATCH($A7,MAESTRO!$P:$P,0)),"")</f>
        <v/>
      </c>
      <c r="L7" s="365">
        <f>IFERROR(INDEX(MAESTRO!$K:$K,MATCH($A7,MAESTRO!$P:$P,0)),"")</f>
        <v/>
      </c>
      <c r="M7" s="365">
        <f>IFERROR(INDEX(MAESTRO!$M:$M,MATCH($A7,MAESTRO!$P:$P,0)),"")</f>
        <v/>
      </c>
    </row>
    <row r="8">
      <c r="A8" s="365" t="n">
        <v>7</v>
      </c>
      <c r="B8" s="365" t="inlineStr">
        <is>
          <t>A</t>
        </is>
      </c>
      <c r="C8" s="365" t="n">
        <v>20</v>
      </c>
      <c r="D8" s="365" t="inlineStr">
        <is>
          <t>A20</t>
        </is>
      </c>
      <c r="E8" s="365">
        <f>IFERROR(INDEX(MAESTRO!$A:$A,MATCH($A8,MAESTRO!$P:$P,0)),"")</f>
        <v/>
      </c>
      <c r="F8" s="365">
        <f>IFERROR(INDEX(MAESTRO!$B:$B,MATCH($A8,MAESTRO!$P:$P,0)),"")</f>
        <v/>
      </c>
      <c r="G8" s="365">
        <f>IFERROR(INDEX(MAESTRO!$D:$D,MATCH($A8,MAESTRO!$P:$P,0)),"")</f>
        <v/>
      </c>
      <c r="H8" s="365">
        <f>IFERROR(INDEX(MAESTRO!$E:$E,MATCH($A8,MAESTRO!$P:$P,0)),"")</f>
        <v/>
      </c>
      <c r="I8" s="365">
        <f>IFERROR(INDEX(MAESTRO!$F:$F,MATCH($A8,MAESTRO!$P:$P,0)),"")</f>
        <v/>
      </c>
      <c r="J8" s="365">
        <f>IFERROR(INDEX(MAESTRO!$G:$G,MATCH($A8,MAESTRO!$P:$P,0)),"")</f>
        <v/>
      </c>
      <c r="K8" s="365">
        <f>IFERROR(INDEX(MAESTRO!$L:$L,MATCH($A8,MAESTRO!$P:$P,0)),"")</f>
        <v/>
      </c>
      <c r="L8" s="365">
        <f>IFERROR(INDEX(MAESTRO!$K:$K,MATCH($A8,MAESTRO!$P:$P,0)),"")</f>
        <v/>
      </c>
      <c r="M8" s="365">
        <f>IFERROR(INDEX(MAESTRO!$M:$M,MATCH($A8,MAESTRO!$P:$P,0)),"")</f>
        <v/>
      </c>
    </row>
    <row r="9">
      <c r="A9" s="365" t="n">
        <v>8</v>
      </c>
      <c r="B9" s="365" t="inlineStr">
        <is>
          <t>A</t>
        </is>
      </c>
      <c r="C9" s="365" t="n">
        <v>27</v>
      </c>
      <c r="D9" s="365" t="inlineStr">
        <is>
          <t>A27</t>
        </is>
      </c>
      <c r="E9" s="365">
        <f>IFERROR(INDEX(MAESTRO!$A:$A,MATCH($A9,MAESTRO!$P:$P,0)),"")</f>
        <v/>
      </c>
      <c r="F9" s="365">
        <f>IFERROR(INDEX(MAESTRO!$B:$B,MATCH($A9,MAESTRO!$P:$P,0)),"")</f>
        <v/>
      </c>
      <c r="G9" s="365">
        <f>IFERROR(INDEX(MAESTRO!$D:$D,MATCH($A9,MAESTRO!$P:$P,0)),"")</f>
        <v/>
      </c>
      <c r="H9" s="365">
        <f>IFERROR(INDEX(MAESTRO!$E:$E,MATCH($A9,MAESTRO!$P:$P,0)),"")</f>
        <v/>
      </c>
      <c r="I9" s="365">
        <f>IFERROR(INDEX(MAESTRO!$F:$F,MATCH($A9,MAESTRO!$P:$P,0)),"")</f>
        <v/>
      </c>
      <c r="J9" s="365">
        <f>IFERROR(INDEX(MAESTRO!$G:$G,MATCH($A9,MAESTRO!$P:$P,0)),"")</f>
        <v/>
      </c>
      <c r="K9" s="365">
        <f>IFERROR(INDEX(MAESTRO!$L:$L,MATCH($A9,MAESTRO!$P:$P,0)),"")</f>
        <v/>
      </c>
      <c r="L9" s="365">
        <f>IFERROR(INDEX(MAESTRO!$K:$K,MATCH($A9,MAESTRO!$P:$P,0)),"")</f>
        <v/>
      </c>
      <c r="M9" s="365">
        <f>IFERROR(INDEX(MAESTRO!$M:$M,MATCH($A9,MAESTRO!$P:$P,0)),"")</f>
        <v/>
      </c>
    </row>
    <row r="10">
      <c r="A10" s="365" t="n">
        <v>9</v>
      </c>
      <c r="B10" s="365" t="inlineStr">
        <is>
          <t>A</t>
        </is>
      </c>
      <c r="C10" s="365" t="n">
        <v>19</v>
      </c>
      <c r="D10" s="365" t="inlineStr">
        <is>
          <t>A19</t>
        </is>
      </c>
      <c r="E10" s="365">
        <f>IFERROR(INDEX(MAESTRO!$A:$A,MATCH($A10,MAESTRO!$P:$P,0)),"")</f>
        <v/>
      </c>
      <c r="F10" s="365">
        <f>IFERROR(INDEX(MAESTRO!$B:$B,MATCH($A10,MAESTRO!$P:$P,0)),"")</f>
        <v/>
      </c>
      <c r="G10" s="365">
        <f>IFERROR(INDEX(MAESTRO!$D:$D,MATCH($A10,MAESTRO!$P:$P,0)),"")</f>
        <v/>
      </c>
      <c r="H10" s="365">
        <f>IFERROR(INDEX(MAESTRO!$E:$E,MATCH($A10,MAESTRO!$P:$P,0)),"")</f>
        <v/>
      </c>
      <c r="I10" s="365">
        <f>IFERROR(INDEX(MAESTRO!$F:$F,MATCH($A10,MAESTRO!$P:$P,0)),"")</f>
        <v/>
      </c>
      <c r="J10" s="365">
        <f>IFERROR(INDEX(MAESTRO!$G:$G,MATCH($A10,MAESTRO!$P:$P,0)),"")</f>
        <v/>
      </c>
      <c r="K10" s="365">
        <f>IFERROR(INDEX(MAESTRO!$L:$L,MATCH($A10,MAESTRO!$P:$P,0)),"")</f>
        <v/>
      </c>
      <c r="L10" s="365">
        <f>IFERROR(INDEX(MAESTRO!$K:$K,MATCH($A10,MAESTRO!$P:$P,0)),"")</f>
        <v/>
      </c>
      <c r="M10" s="365">
        <f>IFERROR(INDEX(MAESTRO!$M:$M,MATCH($A10,MAESTRO!$P:$P,0)),"")</f>
        <v/>
      </c>
    </row>
    <row r="11">
      <c r="A11" s="365" t="n">
        <v>10</v>
      </c>
      <c r="B11" s="365" t="inlineStr">
        <is>
          <t>A</t>
        </is>
      </c>
      <c r="C11" s="365" t="n">
        <v>28</v>
      </c>
      <c r="D11" s="365" t="inlineStr">
        <is>
          <t>A28</t>
        </is>
      </c>
      <c r="E11" s="365">
        <f>IFERROR(INDEX(MAESTRO!$A:$A,MATCH($A11,MAESTRO!$P:$P,0)),"")</f>
        <v/>
      </c>
      <c r="F11" s="365">
        <f>IFERROR(INDEX(MAESTRO!$B:$B,MATCH($A11,MAESTRO!$P:$P,0)),"")</f>
        <v/>
      </c>
      <c r="G11" s="365">
        <f>IFERROR(INDEX(MAESTRO!$D:$D,MATCH($A11,MAESTRO!$P:$P,0)),"")</f>
        <v/>
      </c>
      <c r="H11" s="365">
        <f>IFERROR(INDEX(MAESTRO!$E:$E,MATCH($A11,MAESTRO!$P:$P,0)),"")</f>
        <v/>
      </c>
      <c r="I11" s="365">
        <f>IFERROR(INDEX(MAESTRO!$F:$F,MATCH($A11,MAESTRO!$P:$P,0)),"")</f>
        <v/>
      </c>
      <c r="J11" s="365">
        <f>IFERROR(INDEX(MAESTRO!$G:$G,MATCH($A11,MAESTRO!$P:$P,0)),"")</f>
        <v/>
      </c>
      <c r="K11" s="365">
        <f>IFERROR(INDEX(MAESTRO!$L:$L,MATCH($A11,MAESTRO!$P:$P,0)),"")</f>
        <v/>
      </c>
      <c r="L11" s="365">
        <f>IFERROR(INDEX(MAESTRO!$K:$K,MATCH($A11,MAESTRO!$P:$P,0)),"")</f>
        <v/>
      </c>
      <c r="M11" s="365">
        <f>IFERROR(INDEX(MAESTRO!$M:$M,MATCH($A11,MAESTRO!$P:$P,0)),"")</f>
        <v/>
      </c>
    </row>
    <row r="12">
      <c r="A12" s="365" t="n">
        <v>11</v>
      </c>
      <c r="B12" s="365" t="inlineStr">
        <is>
          <t>A</t>
        </is>
      </c>
      <c r="C12" s="365" t="n">
        <v>18</v>
      </c>
      <c r="D12" s="365" t="inlineStr">
        <is>
          <t>A18</t>
        </is>
      </c>
      <c r="E12" s="365">
        <f>IFERROR(INDEX(MAESTRO!$A:$A,MATCH($A12,MAESTRO!$P:$P,0)),"")</f>
        <v/>
      </c>
      <c r="F12" s="365">
        <f>IFERROR(INDEX(MAESTRO!$B:$B,MATCH($A12,MAESTRO!$P:$P,0)),"")</f>
        <v/>
      </c>
      <c r="G12" s="365">
        <f>IFERROR(INDEX(MAESTRO!$D:$D,MATCH($A12,MAESTRO!$P:$P,0)),"")</f>
        <v/>
      </c>
      <c r="H12" s="365">
        <f>IFERROR(INDEX(MAESTRO!$E:$E,MATCH($A12,MAESTRO!$P:$P,0)),"")</f>
        <v/>
      </c>
      <c r="I12" s="365">
        <f>IFERROR(INDEX(MAESTRO!$F:$F,MATCH($A12,MAESTRO!$P:$P,0)),"")</f>
        <v/>
      </c>
      <c r="J12" s="365">
        <f>IFERROR(INDEX(MAESTRO!$G:$G,MATCH($A12,MAESTRO!$P:$P,0)),"")</f>
        <v/>
      </c>
      <c r="K12" s="365">
        <f>IFERROR(INDEX(MAESTRO!$L:$L,MATCH($A12,MAESTRO!$P:$P,0)),"")</f>
        <v/>
      </c>
      <c r="L12" s="365">
        <f>IFERROR(INDEX(MAESTRO!$K:$K,MATCH($A12,MAESTRO!$P:$P,0)),"")</f>
        <v/>
      </c>
      <c r="M12" s="365">
        <f>IFERROR(INDEX(MAESTRO!$M:$M,MATCH($A12,MAESTRO!$P:$P,0)),"")</f>
        <v/>
      </c>
    </row>
    <row r="13">
      <c r="A13" s="365" t="n">
        <v>12</v>
      </c>
      <c r="B13" s="365" t="inlineStr">
        <is>
          <t>A</t>
        </is>
      </c>
      <c r="C13" s="365" t="n">
        <v>29</v>
      </c>
      <c r="D13" s="365" t="inlineStr">
        <is>
          <t>A29</t>
        </is>
      </c>
      <c r="E13" s="365">
        <f>IFERROR(INDEX(MAESTRO!$A:$A,MATCH($A13,MAESTRO!$P:$P,0)),"")</f>
        <v/>
      </c>
      <c r="F13" s="365">
        <f>IFERROR(INDEX(MAESTRO!$B:$B,MATCH($A13,MAESTRO!$P:$P,0)),"")</f>
        <v/>
      </c>
      <c r="G13" s="365">
        <f>IFERROR(INDEX(MAESTRO!$D:$D,MATCH($A13,MAESTRO!$P:$P,0)),"")</f>
        <v/>
      </c>
      <c r="H13" s="365">
        <f>IFERROR(INDEX(MAESTRO!$E:$E,MATCH($A13,MAESTRO!$P:$P,0)),"")</f>
        <v/>
      </c>
      <c r="I13" s="365">
        <f>IFERROR(INDEX(MAESTRO!$F:$F,MATCH($A13,MAESTRO!$P:$P,0)),"")</f>
        <v/>
      </c>
      <c r="J13" s="365">
        <f>IFERROR(INDEX(MAESTRO!$G:$G,MATCH($A13,MAESTRO!$P:$P,0)),"")</f>
        <v/>
      </c>
      <c r="K13" s="365">
        <f>IFERROR(INDEX(MAESTRO!$L:$L,MATCH($A13,MAESTRO!$P:$P,0)),"")</f>
        <v/>
      </c>
      <c r="L13" s="365">
        <f>IFERROR(INDEX(MAESTRO!$K:$K,MATCH($A13,MAESTRO!$P:$P,0)),"")</f>
        <v/>
      </c>
      <c r="M13" s="365">
        <f>IFERROR(INDEX(MAESTRO!$M:$M,MATCH($A13,MAESTRO!$P:$P,0)),"")</f>
        <v/>
      </c>
    </row>
    <row r="14">
      <c r="A14" s="365" t="n">
        <v>13</v>
      </c>
      <c r="B14" s="365" t="inlineStr">
        <is>
          <t>A</t>
        </is>
      </c>
      <c r="C14" s="365" t="n">
        <v>17</v>
      </c>
      <c r="D14" s="365" t="inlineStr">
        <is>
          <t>A17</t>
        </is>
      </c>
      <c r="E14" s="365">
        <f>IFERROR(INDEX(MAESTRO!$A:$A,MATCH($A14,MAESTRO!$P:$P,0)),"")</f>
        <v/>
      </c>
      <c r="F14" s="365">
        <f>IFERROR(INDEX(MAESTRO!$B:$B,MATCH($A14,MAESTRO!$P:$P,0)),"")</f>
        <v/>
      </c>
      <c r="G14" s="365">
        <f>IFERROR(INDEX(MAESTRO!$D:$D,MATCH($A14,MAESTRO!$P:$P,0)),"")</f>
        <v/>
      </c>
      <c r="H14" s="365">
        <f>IFERROR(INDEX(MAESTRO!$E:$E,MATCH($A14,MAESTRO!$P:$P,0)),"")</f>
        <v/>
      </c>
      <c r="I14" s="365">
        <f>IFERROR(INDEX(MAESTRO!$F:$F,MATCH($A14,MAESTRO!$P:$P,0)),"")</f>
        <v/>
      </c>
      <c r="J14" s="365">
        <f>IFERROR(INDEX(MAESTRO!$G:$G,MATCH($A14,MAESTRO!$P:$P,0)),"")</f>
        <v/>
      </c>
      <c r="K14" s="365">
        <f>IFERROR(INDEX(MAESTRO!$L:$L,MATCH($A14,MAESTRO!$P:$P,0)),"")</f>
        <v/>
      </c>
      <c r="L14" s="365">
        <f>IFERROR(INDEX(MAESTRO!$K:$K,MATCH($A14,MAESTRO!$P:$P,0)),"")</f>
        <v/>
      </c>
      <c r="M14" s="365">
        <f>IFERROR(INDEX(MAESTRO!$M:$M,MATCH($A14,MAESTRO!$P:$P,0)),"")</f>
        <v/>
      </c>
    </row>
    <row r="15">
      <c r="A15" s="365" t="n">
        <v>14</v>
      </c>
      <c r="B15" s="365" t="inlineStr">
        <is>
          <t>A</t>
        </is>
      </c>
      <c r="C15" s="365" t="n">
        <v>30</v>
      </c>
      <c r="D15" s="365" t="inlineStr">
        <is>
          <t>A30</t>
        </is>
      </c>
      <c r="E15" s="365">
        <f>IFERROR(INDEX(MAESTRO!$A:$A,MATCH($A15,MAESTRO!$P:$P,0)),"")</f>
        <v/>
      </c>
      <c r="F15" s="365">
        <f>IFERROR(INDEX(MAESTRO!$B:$B,MATCH($A15,MAESTRO!$P:$P,0)),"")</f>
        <v/>
      </c>
      <c r="G15" s="365">
        <f>IFERROR(INDEX(MAESTRO!$D:$D,MATCH($A15,MAESTRO!$P:$P,0)),"")</f>
        <v/>
      </c>
      <c r="H15" s="365">
        <f>IFERROR(INDEX(MAESTRO!$E:$E,MATCH($A15,MAESTRO!$P:$P,0)),"")</f>
        <v/>
      </c>
      <c r="I15" s="365">
        <f>IFERROR(INDEX(MAESTRO!$F:$F,MATCH($A15,MAESTRO!$P:$P,0)),"")</f>
        <v/>
      </c>
      <c r="J15" s="365">
        <f>IFERROR(INDEX(MAESTRO!$G:$G,MATCH($A15,MAESTRO!$P:$P,0)),"")</f>
        <v/>
      </c>
      <c r="K15" s="365">
        <f>IFERROR(INDEX(MAESTRO!$L:$L,MATCH($A15,MAESTRO!$P:$P,0)),"")</f>
        <v/>
      </c>
      <c r="L15" s="365">
        <f>IFERROR(INDEX(MAESTRO!$K:$K,MATCH($A15,MAESTRO!$P:$P,0)),"")</f>
        <v/>
      </c>
      <c r="M15" s="365">
        <f>IFERROR(INDEX(MAESTRO!$M:$M,MATCH($A15,MAESTRO!$P:$P,0)),"")</f>
        <v/>
      </c>
    </row>
    <row r="16">
      <c r="A16" s="365" t="n">
        <v>15</v>
      </c>
      <c r="B16" s="365" t="inlineStr">
        <is>
          <t>A</t>
        </is>
      </c>
      <c r="C16" s="365" t="n">
        <v>16</v>
      </c>
      <c r="D16" s="365" t="inlineStr">
        <is>
          <t>A16</t>
        </is>
      </c>
      <c r="E16" s="365">
        <f>IFERROR(INDEX(MAESTRO!$A:$A,MATCH($A16,MAESTRO!$P:$P,0)),"")</f>
        <v/>
      </c>
      <c r="F16" s="365">
        <f>IFERROR(INDEX(MAESTRO!$B:$B,MATCH($A16,MAESTRO!$P:$P,0)),"")</f>
        <v/>
      </c>
      <c r="G16" s="365">
        <f>IFERROR(INDEX(MAESTRO!$D:$D,MATCH($A16,MAESTRO!$P:$P,0)),"")</f>
        <v/>
      </c>
      <c r="H16" s="365">
        <f>IFERROR(INDEX(MAESTRO!$E:$E,MATCH($A16,MAESTRO!$P:$P,0)),"")</f>
        <v/>
      </c>
      <c r="I16" s="365">
        <f>IFERROR(INDEX(MAESTRO!$F:$F,MATCH($A16,MAESTRO!$P:$P,0)),"")</f>
        <v/>
      </c>
      <c r="J16" s="365">
        <f>IFERROR(INDEX(MAESTRO!$G:$G,MATCH($A16,MAESTRO!$P:$P,0)),"")</f>
        <v/>
      </c>
      <c r="K16" s="365">
        <f>IFERROR(INDEX(MAESTRO!$L:$L,MATCH($A16,MAESTRO!$P:$P,0)),"")</f>
        <v/>
      </c>
      <c r="L16" s="365">
        <f>IFERROR(INDEX(MAESTRO!$K:$K,MATCH($A16,MAESTRO!$P:$P,0)),"")</f>
        <v/>
      </c>
      <c r="M16" s="365">
        <f>IFERROR(INDEX(MAESTRO!$M:$M,MATCH($A16,MAESTRO!$P:$P,0)),"")</f>
        <v/>
      </c>
    </row>
    <row r="17">
      <c r="A17" s="365" t="n">
        <v>16</v>
      </c>
      <c r="B17" s="365" t="inlineStr">
        <is>
          <t>A</t>
        </is>
      </c>
      <c r="C17" s="365" t="n">
        <v>31</v>
      </c>
      <c r="D17" s="365" t="inlineStr">
        <is>
          <t>A31</t>
        </is>
      </c>
      <c r="E17" s="365">
        <f>IFERROR(INDEX(MAESTRO!$A:$A,MATCH($A17,MAESTRO!$P:$P,0)),"")</f>
        <v/>
      </c>
      <c r="F17" s="365">
        <f>IFERROR(INDEX(MAESTRO!$B:$B,MATCH($A17,MAESTRO!$P:$P,0)),"")</f>
        <v/>
      </c>
      <c r="G17" s="365">
        <f>IFERROR(INDEX(MAESTRO!$D:$D,MATCH($A17,MAESTRO!$P:$P,0)),"")</f>
        <v/>
      </c>
      <c r="H17" s="365">
        <f>IFERROR(INDEX(MAESTRO!$E:$E,MATCH($A17,MAESTRO!$P:$P,0)),"")</f>
        <v/>
      </c>
      <c r="I17" s="365">
        <f>IFERROR(INDEX(MAESTRO!$F:$F,MATCH($A17,MAESTRO!$P:$P,0)),"")</f>
        <v/>
      </c>
      <c r="J17" s="365">
        <f>IFERROR(INDEX(MAESTRO!$G:$G,MATCH($A17,MAESTRO!$P:$P,0)),"")</f>
        <v/>
      </c>
      <c r="K17" s="365">
        <f>IFERROR(INDEX(MAESTRO!$L:$L,MATCH($A17,MAESTRO!$P:$P,0)),"")</f>
        <v/>
      </c>
      <c r="L17" s="365">
        <f>IFERROR(INDEX(MAESTRO!$K:$K,MATCH($A17,MAESTRO!$P:$P,0)),"")</f>
        <v/>
      </c>
      <c r="M17" s="365">
        <f>IFERROR(INDEX(MAESTRO!$M:$M,MATCH($A17,MAESTRO!$P:$P,0)),"")</f>
        <v/>
      </c>
    </row>
    <row r="18">
      <c r="A18" s="365" t="n">
        <v>17</v>
      </c>
      <c r="B18" s="365" t="inlineStr">
        <is>
          <t>A</t>
        </is>
      </c>
      <c r="C18" s="365" t="n">
        <v>15</v>
      </c>
      <c r="D18" s="365" t="inlineStr">
        <is>
          <t>A15</t>
        </is>
      </c>
      <c r="E18" s="365">
        <f>IFERROR(INDEX(MAESTRO!$A:$A,MATCH($A18,MAESTRO!$P:$P,0)),"")</f>
        <v/>
      </c>
      <c r="F18" s="365">
        <f>IFERROR(INDEX(MAESTRO!$B:$B,MATCH($A18,MAESTRO!$P:$P,0)),"")</f>
        <v/>
      </c>
      <c r="G18" s="365">
        <f>IFERROR(INDEX(MAESTRO!$D:$D,MATCH($A18,MAESTRO!$P:$P,0)),"")</f>
        <v/>
      </c>
      <c r="H18" s="365">
        <f>IFERROR(INDEX(MAESTRO!$E:$E,MATCH($A18,MAESTRO!$P:$P,0)),"")</f>
        <v/>
      </c>
      <c r="I18" s="365">
        <f>IFERROR(INDEX(MAESTRO!$F:$F,MATCH($A18,MAESTRO!$P:$P,0)),"")</f>
        <v/>
      </c>
      <c r="J18" s="365">
        <f>IFERROR(INDEX(MAESTRO!$G:$G,MATCH($A18,MAESTRO!$P:$P,0)),"")</f>
        <v/>
      </c>
      <c r="K18" s="365">
        <f>IFERROR(INDEX(MAESTRO!$L:$L,MATCH($A18,MAESTRO!$P:$P,0)),"")</f>
        <v/>
      </c>
      <c r="L18" s="365">
        <f>IFERROR(INDEX(MAESTRO!$K:$K,MATCH($A18,MAESTRO!$P:$P,0)),"")</f>
        <v/>
      </c>
      <c r="M18" s="365">
        <f>IFERROR(INDEX(MAESTRO!$M:$M,MATCH($A18,MAESTRO!$P:$P,0)),"")</f>
        <v/>
      </c>
    </row>
    <row r="19">
      <c r="A19" s="365" t="n">
        <v>18</v>
      </c>
      <c r="B19" s="365" t="inlineStr">
        <is>
          <t>A</t>
        </is>
      </c>
      <c r="C19" s="365" t="n">
        <v>32</v>
      </c>
      <c r="D19" s="365" t="inlineStr">
        <is>
          <t>A32</t>
        </is>
      </c>
      <c r="E19" s="365">
        <f>IFERROR(INDEX(MAESTRO!$A:$A,MATCH($A19,MAESTRO!$P:$P,0)),"")</f>
        <v/>
      </c>
      <c r="F19" s="365">
        <f>IFERROR(INDEX(MAESTRO!$B:$B,MATCH($A19,MAESTRO!$P:$P,0)),"")</f>
        <v/>
      </c>
      <c r="G19" s="365">
        <f>IFERROR(INDEX(MAESTRO!$D:$D,MATCH($A19,MAESTRO!$P:$P,0)),"")</f>
        <v/>
      </c>
      <c r="H19" s="365">
        <f>IFERROR(INDEX(MAESTRO!$E:$E,MATCH($A19,MAESTRO!$P:$P,0)),"")</f>
        <v/>
      </c>
      <c r="I19" s="365">
        <f>IFERROR(INDEX(MAESTRO!$F:$F,MATCH($A19,MAESTRO!$P:$P,0)),"")</f>
        <v/>
      </c>
      <c r="J19" s="365">
        <f>IFERROR(INDEX(MAESTRO!$G:$G,MATCH($A19,MAESTRO!$P:$P,0)),"")</f>
        <v/>
      </c>
      <c r="K19" s="365">
        <f>IFERROR(INDEX(MAESTRO!$L:$L,MATCH($A19,MAESTRO!$P:$P,0)),"")</f>
        <v/>
      </c>
      <c r="L19" s="365">
        <f>IFERROR(INDEX(MAESTRO!$K:$K,MATCH($A19,MAESTRO!$P:$P,0)),"")</f>
        <v/>
      </c>
      <c r="M19" s="365">
        <f>IFERROR(INDEX(MAESTRO!$M:$M,MATCH($A19,MAESTRO!$P:$P,0)),"")</f>
        <v/>
      </c>
    </row>
    <row r="20">
      <c r="A20" s="365" t="n">
        <v>19</v>
      </c>
      <c r="B20" s="365" t="inlineStr">
        <is>
          <t>A</t>
        </is>
      </c>
      <c r="C20" s="365" t="n">
        <v>14</v>
      </c>
      <c r="D20" s="365" t="inlineStr">
        <is>
          <t>A14</t>
        </is>
      </c>
      <c r="E20" s="365">
        <f>IFERROR(INDEX(MAESTRO!$A:$A,MATCH($A20,MAESTRO!$P:$P,0)),"")</f>
        <v/>
      </c>
      <c r="F20" s="365">
        <f>IFERROR(INDEX(MAESTRO!$B:$B,MATCH($A20,MAESTRO!$P:$P,0)),"")</f>
        <v/>
      </c>
      <c r="G20" s="365">
        <f>IFERROR(INDEX(MAESTRO!$D:$D,MATCH($A20,MAESTRO!$P:$P,0)),"")</f>
        <v/>
      </c>
      <c r="H20" s="365">
        <f>IFERROR(INDEX(MAESTRO!$E:$E,MATCH($A20,MAESTRO!$P:$P,0)),"")</f>
        <v/>
      </c>
      <c r="I20" s="365">
        <f>IFERROR(INDEX(MAESTRO!$F:$F,MATCH($A20,MAESTRO!$P:$P,0)),"")</f>
        <v/>
      </c>
      <c r="J20" s="365">
        <f>IFERROR(INDEX(MAESTRO!$G:$G,MATCH($A20,MAESTRO!$P:$P,0)),"")</f>
        <v/>
      </c>
      <c r="K20" s="365">
        <f>IFERROR(INDEX(MAESTRO!$L:$L,MATCH($A20,MAESTRO!$P:$P,0)),"")</f>
        <v/>
      </c>
      <c r="L20" s="365">
        <f>IFERROR(INDEX(MAESTRO!$K:$K,MATCH($A20,MAESTRO!$P:$P,0)),"")</f>
        <v/>
      </c>
      <c r="M20" s="365">
        <f>IFERROR(INDEX(MAESTRO!$M:$M,MATCH($A20,MAESTRO!$P:$P,0)),"")</f>
        <v/>
      </c>
    </row>
    <row r="21">
      <c r="A21" s="365" t="n">
        <v>20</v>
      </c>
      <c r="B21" s="365" t="inlineStr">
        <is>
          <t>A</t>
        </is>
      </c>
      <c r="C21" s="365" t="n">
        <v>33</v>
      </c>
      <c r="D21" s="365" t="inlineStr">
        <is>
          <t>A33</t>
        </is>
      </c>
      <c r="E21" s="365">
        <f>IFERROR(INDEX(MAESTRO!$A:$A,MATCH($A21,MAESTRO!$P:$P,0)),"")</f>
        <v/>
      </c>
      <c r="F21" s="365">
        <f>IFERROR(INDEX(MAESTRO!$B:$B,MATCH($A21,MAESTRO!$P:$P,0)),"")</f>
        <v/>
      </c>
      <c r="G21" s="365">
        <f>IFERROR(INDEX(MAESTRO!$D:$D,MATCH($A21,MAESTRO!$P:$P,0)),"")</f>
        <v/>
      </c>
      <c r="H21" s="365">
        <f>IFERROR(INDEX(MAESTRO!$E:$E,MATCH($A21,MAESTRO!$P:$P,0)),"")</f>
        <v/>
      </c>
      <c r="I21" s="365">
        <f>IFERROR(INDEX(MAESTRO!$F:$F,MATCH($A21,MAESTRO!$P:$P,0)),"")</f>
        <v/>
      </c>
      <c r="J21" s="365">
        <f>IFERROR(INDEX(MAESTRO!$G:$G,MATCH($A21,MAESTRO!$P:$P,0)),"")</f>
        <v/>
      </c>
      <c r="K21" s="365">
        <f>IFERROR(INDEX(MAESTRO!$L:$L,MATCH($A21,MAESTRO!$P:$P,0)),"")</f>
        <v/>
      </c>
      <c r="L21" s="365">
        <f>IFERROR(INDEX(MAESTRO!$K:$K,MATCH($A21,MAESTRO!$P:$P,0)),"")</f>
        <v/>
      </c>
      <c r="M21" s="365">
        <f>IFERROR(INDEX(MAESTRO!$M:$M,MATCH($A21,MAESTRO!$P:$P,0)),"")</f>
        <v/>
      </c>
    </row>
    <row r="22">
      <c r="A22" s="365" t="n">
        <v>21</v>
      </c>
      <c r="B22" s="365" t="inlineStr">
        <is>
          <t>A</t>
        </is>
      </c>
      <c r="C22" s="365" t="n">
        <v>13</v>
      </c>
      <c r="D22" s="365" t="inlineStr">
        <is>
          <t>A13</t>
        </is>
      </c>
      <c r="E22" s="365">
        <f>IFERROR(INDEX(MAESTRO!$A:$A,MATCH($A22,MAESTRO!$P:$P,0)),"")</f>
        <v/>
      </c>
      <c r="F22" s="365">
        <f>IFERROR(INDEX(MAESTRO!$B:$B,MATCH($A22,MAESTRO!$P:$P,0)),"")</f>
        <v/>
      </c>
      <c r="G22" s="365">
        <f>IFERROR(INDEX(MAESTRO!$D:$D,MATCH($A22,MAESTRO!$P:$P,0)),"")</f>
        <v/>
      </c>
      <c r="H22" s="365">
        <f>IFERROR(INDEX(MAESTRO!$E:$E,MATCH($A22,MAESTRO!$P:$P,0)),"")</f>
        <v/>
      </c>
      <c r="I22" s="365">
        <f>IFERROR(INDEX(MAESTRO!$F:$F,MATCH($A22,MAESTRO!$P:$P,0)),"")</f>
        <v/>
      </c>
      <c r="J22" s="365">
        <f>IFERROR(INDEX(MAESTRO!$G:$G,MATCH($A22,MAESTRO!$P:$P,0)),"")</f>
        <v/>
      </c>
      <c r="K22" s="365">
        <f>IFERROR(INDEX(MAESTRO!$L:$L,MATCH($A22,MAESTRO!$P:$P,0)),"")</f>
        <v/>
      </c>
      <c r="L22" s="365">
        <f>IFERROR(INDEX(MAESTRO!$K:$K,MATCH($A22,MAESTRO!$P:$P,0)),"")</f>
        <v/>
      </c>
      <c r="M22" s="365">
        <f>IFERROR(INDEX(MAESTRO!$M:$M,MATCH($A22,MAESTRO!$P:$P,0)),"")</f>
        <v/>
      </c>
    </row>
    <row r="23">
      <c r="A23" s="365" t="n">
        <v>22</v>
      </c>
      <c r="B23" s="365" t="inlineStr">
        <is>
          <t>A</t>
        </is>
      </c>
      <c r="C23" s="365" t="n">
        <v>34</v>
      </c>
      <c r="D23" s="365" t="inlineStr">
        <is>
          <t>A34</t>
        </is>
      </c>
      <c r="E23" s="365">
        <f>IFERROR(INDEX(MAESTRO!$A:$A,MATCH($A23,MAESTRO!$P:$P,0)),"")</f>
        <v/>
      </c>
      <c r="F23" s="365">
        <f>IFERROR(INDEX(MAESTRO!$B:$B,MATCH($A23,MAESTRO!$P:$P,0)),"")</f>
        <v/>
      </c>
      <c r="G23" s="365">
        <f>IFERROR(INDEX(MAESTRO!$D:$D,MATCH($A23,MAESTRO!$P:$P,0)),"")</f>
        <v/>
      </c>
      <c r="H23" s="365">
        <f>IFERROR(INDEX(MAESTRO!$E:$E,MATCH($A23,MAESTRO!$P:$P,0)),"")</f>
        <v/>
      </c>
      <c r="I23" s="365">
        <f>IFERROR(INDEX(MAESTRO!$F:$F,MATCH($A23,MAESTRO!$P:$P,0)),"")</f>
        <v/>
      </c>
      <c r="J23" s="365">
        <f>IFERROR(INDEX(MAESTRO!$G:$G,MATCH($A23,MAESTRO!$P:$P,0)),"")</f>
        <v/>
      </c>
      <c r="K23" s="365">
        <f>IFERROR(INDEX(MAESTRO!$L:$L,MATCH($A23,MAESTRO!$P:$P,0)),"")</f>
        <v/>
      </c>
      <c r="L23" s="365">
        <f>IFERROR(INDEX(MAESTRO!$K:$K,MATCH($A23,MAESTRO!$P:$P,0)),"")</f>
        <v/>
      </c>
      <c r="M23" s="365">
        <f>IFERROR(INDEX(MAESTRO!$M:$M,MATCH($A23,MAESTRO!$P:$P,0)),"")</f>
        <v/>
      </c>
    </row>
    <row r="24">
      <c r="A24" s="365" t="n">
        <v>23</v>
      </c>
      <c r="B24" s="365" t="inlineStr">
        <is>
          <t>A</t>
        </is>
      </c>
      <c r="C24" s="365" t="n">
        <v>12</v>
      </c>
      <c r="D24" s="365" t="inlineStr">
        <is>
          <t>A12</t>
        </is>
      </c>
      <c r="E24" s="365">
        <f>IFERROR(INDEX(MAESTRO!$A:$A,MATCH($A24,MAESTRO!$P:$P,0)),"")</f>
        <v/>
      </c>
      <c r="F24" s="365">
        <f>IFERROR(INDEX(MAESTRO!$B:$B,MATCH($A24,MAESTRO!$P:$P,0)),"")</f>
        <v/>
      </c>
      <c r="G24" s="365">
        <f>IFERROR(INDEX(MAESTRO!$D:$D,MATCH($A24,MAESTRO!$P:$P,0)),"")</f>
        <v/>
      </c>
      <c r="H24" s="365">
        <f>IFERROR(INDEX(MAESTRO!$E:$E,MATCH($A24,MAESTRO!$P:$P,0)),"")</f>
        <v/>
      </c>
      <c r="I24" s="365">
        <f>IFERROR(INDEX(MAESTRO!$F:$F,MATCH($A24,MAESTRO!$P:$P,0)),"")</f>
        <v/>
      </c>
      <c r="J24" s="365">
        <f>IFERROR(INDEX(MAESTRO!$G:$G,MATCH($A24,MAESTRO!$P:$P,0)),"")</f>
        <v/>
      </c>
      <c r="K24" s="365">
        <f>IFERROR(INDEX(MAESTRO!$L:$L,MATCH($A24,MAESTRO!$P:$P,0)),"")</f>
        <v/>
      </c>
      <c r="L24" s="365">
        <f>IFERROR(INDEX(MAESTRO!$K:$K,MATCH($A24,MAESTRO!$P:$P,0)),"")</f>
        <v/>
      </c>
      <c r="M24" s="365">
        <f>IFERROR(INDEX(MAESTRO!$M:$M,MATCH($A24,MAESTRO!$P:$P,0)),"")</f>
        <v/>
      </c>
    </row>
    <row r="25">
      <c r="A25" s="365" t="n">
        <v>24</v>
      </c>
      <c r="B25" s="365" t="inlineStr">
        <is>
          <t>A</t>
        </is>
      </c>
      <c r="C25" s="365" t="n">
        <v>35</v>
      </c>
      <c r="D25" s="365" t="inlineStr">
        <is>
          <t>A35</t>
        </is>
      </c>
      <c r="E25" s="365">
        <f>IFERROR(INDEX(MAESTRO!$A:$A,MATCH($A25,MAESTRO!$P:$P,0)),"")</f>
        <v/>
      </c>
      <c r="F25" s="365">
        <f>IFERROR(INDEX(MAESTRO!$B:$B,MATCH($A25,MAESTRO!$P:$P,0)),"")</f>
        <v/>
      </c>
      <c r="G25" s="365">
        <f>IFERROR(INDEX(MAESTRO!$D:$D,MATCH($A25,MAESTRO!$P:$P,0)),"")</f>
        <v/>
      </c>
      <c r="H25" s="365">
        <f>IFERROR(INDEX(MAESTRO!$E:$E,MATCH($A25,MAESTRO!$P:$P,0)),"")</f>
        <v/>
      </c>
      <c r="I25" s="365">
        <f>IFERROR(INDEX(MAESTRO!$F:$F,MATCH($A25,MAESTRO!$P:$P,0)),"")</f>
        <v/>
      </c>
      <c r="J25" s="365">
        <f>IFERROR(INDEX(MAESTRO!$G:$G,MATCH($A25,MAESTRO!$P:$P,0)),"")</f>
        <v/>
      </c>
      <c r="K25" s="365">
        <f>IFERROR(INDEX(MAESTRO!$L:$L,MATCH($A25,MAESTRO!$P:$P,0)),"")</f>
        <v/>
      </c>
      <c r="L25" s="365">
        <f>IFERROR(INDEX(MAESTRO!$K:$K,MATCH($A25,MAESTRO!$P:$P,0)),"")</f>
        <v/>
      </c>
      <c r="M25" s="365">
        <f>IFERROR(INDEX(MAESTRO!$M:$M,MATCH($A25,MAESTRO!$P:$P,0)),"")</f>
        <v/>
      </c>
    </row>
    <row r="26">
      <c r="A26" s="365" t="n">
        <v>25</v>
      </c>
      <c r="B26" s="365" t="inlineStr">
        <is>
          <t>A</t>
        </is>
      </c>
      <c r="C26" s="365" t="n">
        <v>11</v>
      </c>
      <c r="D26" s="365" t="inlineStr">
        <is>
          <t>A11</t>
        </is>
      </c>
      <c r="E26" s="365">
        <f>IFERROR(INDEX(MAESTRO!$A:$A,MATCH($A26,MAESTRO!$P:$P,0)),"")</f>
        <v/>
      </c>
      <c r="F26" s="365">
        <f>IFERROR(INDEX(MAESTRO!$B:$B,MATCH($A26,MAESTRO!$P:$P,0)),"")</f>
        <v/>
      </c>
      <c r="G26" s="365">
        <f>IFERROR(INDEX(MAESTRO!$D:$D,MATCH($A26,MAESTRO!$P:$P,0)),"")</f>
        <v/>
      </c>
      <c r="H26" s="365">
        <f>IFERROR(INDEX(MAESTRO!$E:$E,MATCH($A26,MAESTRO!$P:$P,0)),"")</f>
        <v/>
      </c>
      <c r="I26" s="365">
        <f>IFERROR(INDEX(MAESTRO!$F:$F,MATCH($A26,MAESTRO!$P:$P,0)),"")</f>
        <v/>
      </c>
      <c r="J26" s="365">
        <f>IFERROR(INDEX(MAESTRO!$G:$G,MATCH($A26,MAESTRO!$P:$P,0)),"")</f>
        <v/>
      </c>
      <c r="K26" s="365">
        <f>IFERROR(INDEX(MAESTRO!$L:$L,MATCH($A26,MAESTRO!$P:$P,0)),"")</f>
        <v/>
      </c>
      <c r="L26" s="365">
        <f>IFERROR(INDEX(MAESTRO!$K:$K,MATCH($A26,MAESTRO!$P:$P,0)),"")</f>
        <v/>
      </c>
      <c r="M26" s="365">
        <f>IFERROR(INDEX(MAESTRO!$M:$M,MATCH($A26,MAESTRO!$P:$P,0)),"")</f>
        <v/>
      </c>
    </row>
    <row r="27">
      <c r="A27" s="365" t="n">
        <v>26</v>
      </c>
      <c r="B27" s="365" t="inlineStr">
        <is>
          <t>A</t>
        </is>
      </c>
      <c r="C27" s="365" t="n">
        <v>36</v>
      </c>
      <c r="D27" s="365" t="inlineStr">
        <is>
          <t>A36</t>
        </is>
      </c>
      <c r="E27" s="365">
        <f>IFERROR(INDEX(MAESTRO!$A:$A,MATCH($A27,MAESTRO!$P:$P,0)),"")</f>
        <v/>
      </c>
      <c r="F27" s="365">
        <f>IFERROR(INDEX(MAESTRO!$B:$B,MATCH($A27,MAESTRO!$P:$P,0)),"")</f>
        <v/>
      </c>
      <c r="G27" s="365">
        <f>IFERROR(INDEX(MAESTRO!$D:$D,MATCH($A27,MAESTRO!$P:$P,0)),"")</f>
        <v/>
      </c>
      <c r="H27" s="365">
        <f>IFERROR(INDEX(MAESTRO!$E:$E,MATCH($A27,MAESTRO!$P:$P,0)),"")</f>
        <v/>
      </c>
      <c r="I27" s="365">
        <f>IFERROR(INDEX(MAESTRO!$F:$F,MATCH($A27,MAESTRO!$P:$P,0)),"")</f>
        <v/>
      </c>
      <c r="J27" s="365">
        <f>IFERROR(INDEX(MAESTRO!$G:$G,MATCH($A27,MAESTRO!$P:$P,0)),"")</f>
        <v/>
      </c>
      <c r="K27" s="365">
        <f>IFERROR(INDEX(MAESTRO!$L:$L,MATCH($A27,MAESTRO!$P:$P,0)),"")</f>
        <v/>
      </c>
      <c r="L27" s="365">
        <f>IFERROR(INDEX(MAESTRO!$K:$K,MATCH($A27,MAESTRO!$P:$P,0)),"")</f>
        <v/>
      </c>
      <c r="M27" s="365">
        <f>IFERROR(INDEX(MAESTRO!$M:$M,MATCH($A27,MAESTRO!$P:$P,0)),"")</f>
        <v/>
      </c>
    </row>
    <row r="28">
      <c r="A28" s="365" t="n">
        <v>27</v>
      </c>
      <c r="B28" s="365" t="inlineStr">
        <is>
          <t>A</t>
        </is>
      </c>
      <c r="C28" s="365" t="n">
        <v>10</v>
      </c>
      <c r="D28" s="365" t="inlineStr">
        <is>
          <t>A10</t>
        </is>
      </c>
      <c r="E28" s="365">
        <f>IFERROR(INDEX(MAESTRO!$A:$A,MATCH($A28,MAESTRO!$P:$P,0)),"")</f>
        <v/>
      </c>
      <c r="F28" s="365">
        <f>IFERROR(INDEX(MAESTRO!$B:$B,MATCH($A28,MAESTRO!$P:$P,0)),"")</f>
        <v/>
      </c>
      <c r="G28" s="365">
        <f>IFERROR(INDEX(MAESTRO!$D:$D,MATCH($A28,MAESTRO!$P:$P,0)),"")</f>
        <v/>
      </c>
      <c r="H28" s="365">
        <f>IFERROR(INDEX(MAESTRO!$E:$E,MATCH($A28,MAESTRO!$P:$P,0)),"")</f>
        <v/>
      </c>
      <c r="I28" s="365">
        <f>IFERROR(INDEX(MAESTRO!$F:$F,MATCH($A28,MAESTRO!$P:$P,0)),"")</f>
        <v/>
      </c>
      <c r="J28" s="365">
        <f>IFERROR(INDEX(MAESTRO!$G:$G,MATCH($A28,MAESTRO!$P:$P,0)),"")</f>
        <v/>
      </c>
      <c r="K28" s="365">
        <f>IFERROR(INDEX(MAESTRO!$L:$L,MATCH($A28,MAESTRO!$P:$P,0)),"")</f>
        <v/>
      </c>
      <c r="L28" s="365">
        <f>IFERROR(INDEX(MAESTRO!$K:$K,MATCH($A28,MAESTRO!$P:$P,0)),"")</f>
        <v/>
      </c>
      <c r="M28" s="365">
        <f>IFERROR(INDEX(MAESTRO!$M:$M,MATCH($A28,MAESTRO!$P:$P,0)),"")</f>
        <v/>
      </c>
    </row>
    <row r="29">
      <c r="A29" s="365" t="n">
        <v>28</v>
      </c>
      <c r="B29" s="365" t="inlineStr">
        <is>
          <t>A</t>
        </is>
      </c>
      <c r="C29" s="365" t="n">
        <v>37</v>
      </c>
      <c r="D29" s="365" t="inlineStr">
        <is>
          <t>A37</t>
        </is>
      </c>
      <c r="E29" s="365">
        <f>IFERROR(INDEX(MAESTRO!$A:$A,MATCH($A29,MAESTRO!$P:$P,0)),"")</f>
        <v/>
      </c>
      <c r="F29" s="365">
        <f>IFERROR(INDEX(MAESTRO!$B:$B,MATCH($A29,MAESTRO!$P:$P,0)),"")</f>
        <v/>
      </c>
      <c r="G29" s="365">
        <f>IFERROR(INDEX(MAESTRO!$D:$D,MATCH($A29,MAESTRO!$P:$P,0)),"")</f>
        <v/>
      </c>
      <c r="H29" s="365">
        <f>IFERROR(INDEX(MAESTRO!$E:$E,MATCH($A29,MAESTRO!$P:$P,0)),"")</f>
        <v/>
      </c>
      <c r="I29" s="365">
        <f>IFERROR(INDEX(MAESTRO!$F:$F,MATCH($A29,MAESTRO!$P:$P,0)),"")</f>
        <v/>
      </c>
      <c r="J29" s="365">
        <f>IFERROR(INDEX(MAESTRO!$G:$G,MATCH($A29,MAESTRO!$P:$P,0)),"")</f>
        <v/>
      </c>
      <c r="K29" s="365">
        <f>IFERROR(INDEX(MAESTRO!$L:$L,MATCH($A29,MAESTRO!$P:$P,0)),"")</f>
        <v/>
      </c>
      <c r="L29" s="365">
        <f>IFERROR(INDEX(MAESTRO!$K:$K,MATCH($A29,MAESTRO!$P:$P,0)),"")</f>
        <v/>
      </c>
      <c r="M29" s="365">
        <f>IFERROR(INDEX(MAESTRO!$M:$M,MATCH($A29,MAESTRO!$P:$P,0)),"")</f>
        <v/>
      </c>
    </row>
    <row r="30">
      <c r="A30" s="365" t="n">
        <v>29</v>
      </c>
      <c r="B30" s="365" t="inlineStr">
        <is>
          <t>A</t>
        </is>
      </c>
      <c r="C30" s="365" t="n">
        <v>9</v>
      </c>
      <c r="D30" s="365" t="inlineStr">
        <is>
          <t>A9</t>
        </is>
      </c>
      <c r="E30" s="365">
        <f>IFERROR(INDEX(MAESTRO!$A:$A,MATCH($A30,MAESTRO!$P:$P,0)),"")</f>
        <v/>
      </c>
      <c r="F30" s="365">
        <f>IFERROR(INDEX(MAESTRO!$B:$B,MATCH($A30,MAESTRO!$P:$P,0)),"")</f>
        <v/>
      </c>
      <c r="G30" s="365">
        <f>IFERROR(INDEX(MAESTRO!$D:$D,MATCH($A30,MAESTRO!$P:$P,0)),"")</f>
        <v/>
      </c>
      <c r="H30" s="365">
        <f>IFERROR(INDEX(MAESTRO!$E:$E,MATCH($A30,MAESTRO!$P:$P,0)),"")</f>
        <v/>
      </c>
      <c r="I30" s="365">
        <f>IFERROR(INDEX(MAESTRO!$F:$F,MATCH($A30,MAESTRO!$P:$P,0)),"")</f>
        <v/>
      </c>
      <c r="J30" s="365">
        <f>IFERROR(INDEX(MAESTRO!$G:$G,MATCH($A30,MAESTRO!$P:$P,0)),"")</f>
        <v/>
      </c>
      <c r="K30" s="365">
        <f>IFERROR(INDEX(MAESTRO!$L:$L,MATCH($A30,MAESTRO!$P:$P,0)),"")</f>
        <v/>
      </c>
      <c r="L30" s="365">
        <f>IFERROR(INDEX(MAESTRO!$K:$K,MATCH($A30,MAESTRO!$P:$P,0)),"")</f>
        <v/>
      </c>
      <c r="M30" s="365">
        <f>IFERROR(INDEX(MAESTRO!$M:$M,MATCH($A30,MAESTRO!$P:$P,0)),"")</f>
        <v/>
      </c>
    </row>
    <row r="31">
      <c r="A31" s="365" t="n">
        <v>30</v>
      </c>
      <c r="B31" s="365" t="inlineStr">
        <is>
          <t>A</t>
        </is>
      </c>
      <c r="C31" s="365" t="n">
        <v>38</v>
      </c>
      <c r="D31" s="365" t="inlineStr">
        <is>
          <t>A38</t>
        </is>
      </c>
      <c r="E31" s="365">
        <f>IFERROR(INDEX(MAESTRO!$A:$A,MATCH($A31,MAESTRO!$P:$P,0)),"")</f>
        <v/>
      </c>
      <c r="F31" s="365">
        <f>IFERROR(INDEX(MAESTRO!$B:$B,MATCH($A31,MAESTRO!$P:$P,0)),"")</f>
        <v/>
      </c>
      <c r="G31" s="365">
        <f>IFERROR(INDEX(MAESTRO!$D:$D,MATCH($A31,MAESTRO!$P:$P,0)),"")</f>
        <v/>
      </c>
      <c r="H31" s="365">
        <f>IFERROR(INDEX(MAESTRO!$E:$E,MATCH($A31,MAESTRO!$P:$P,0)),"")</f>
        <v/>
      </c>
      <c r="I31" s="365">
        <f>IFERROR(INDEX(MAESTRO!$F:$F,MATCH($A31,MAESTRO!$P:$P,0)),"")</f>
        <v/>
      </c>
      <c r="J31" s="365">
        <f>IFERROR(INDEX(MAESTRO!$G:$G,MATCH($A31,MAESTRO!$P:$P,0)),"")</f>
        <v/>
      </c>
      <c r="K31" s="365">
        <f>IFERROR(INDEX(MAESTRO!$L:$L,MATCH($A31,MAESTRO!$P:$P,0)),"")</f>
        <v/>
      </c>
      <c r="L31" s="365">
        <f>IFERROR(INDEX(MAESTRO!$K:$K,MATCH($A31,MAESTRO!$P:$P,0)),"")</f>
        <v/>
      </c>
      <c r="M31" s="365">
        <f>IFERROR(INDEX(MAESTRO!$M:$M,MATCH($A31,MAESTRO!$P:$P,0)),"")</f>
        <v/>
      </c>
    </row>
    <row r="32">
      <c r="A32" s="365" t="n">
        <v>31</v>
      </c>
      <c r="B32" s="365" t="inlineStr">
        <is>
          <t>A</t>
        </is>
      </c>
      <c r="C32" s="365" t="n">
        <v>8</v>
      </c>
      <c r="D32" s="365" t="inlineStr">
        <is>
          <t>A8</t>
        </is>
      </c>
      <c r="E32" s="365">
        <f>IFERROR(INDEX(MAESTRO!$A:$A,MATCH($A32,MAESTRO!$P:$P,0)),"")</f>
        <v/>
      </c>
      <c r="F32" s="365">
        <f>IFERROR(INDEX(MAESTRO!$B:$B,MATCH($A32,MAESTRO!$P:$P,0)),"")</f>
        <v/>
      </c>
      <c r="G32" s="365">
        <f>IFERROR(INDEX(MAESTRO!$D:$D,MATCH($A32,MAESTRO!$P:$P,0)),"")</f>
        <v/>
      </c>
      <c r="H32" s="365">
        <f>IFERROR(INDEX(MAESTRO!$E:$E,MATCH($A32,MAESTRO!$P:$P,0)),"")</f>
        <v/>
      </c>
      <c r="I32" s="365">
        <f>IFERROR(INDEX(MAESTRO!$F:$F,MATCH($A32,MAESTRO!$P:$P,0)),"")</f>
        <v/>
      </c>
      <c r="J32" s="365">
        <f>IFERROR(INDEX(MAESTRO!$G:$G,MATCH($A32,MAESTRO!$P:$P,0)),"")</f>
        <v/>
      </c>
      <c r="K32" s="365">
        <f>IFERROR(INDEX(MAESTRO!$L:$L,MATCH($A32,MAESTRO!$P:$P,0)),"")</f>
        <v/>
      </c>
      <c r="L32" s="365">
        <f>IFERROR(INDEX(MAESTRO!$K:$K,MATCH($A32,MAESTRO!$P:$P,0)),"")</f>
        <v/>
      </c>
      <c r="M32" s="365">
        <f>IFERROR(INDEX(MAESTRO!$M:$M,MATCH($A32,MAESTRO!$P:$P,0)),"")</f>
        <v/>
      </c>
    </row>
    <row r="33">
      <c r="A33" s="365" t="n">
        <v>32</v>
      </c>
      <c r="B33" s="365" t="inlineStr">
        <is>
          <t>A</t>
        </is>
      </c>
      <c r="C33" s="365" t="n">
        <v>39</v>
      </c>
      <c r="D33" s="365" t="inlineStr">
        <is>
          <t>A39</t>
        </is>
      </c>
      <c r="E33" s="365">
        <f>IFERROR(INDEX(MAESTRO!$A:$A,MATCH($A33,MAESTRO!$P:$P,0)),"")</f>
        <v/>
      </c>
      <c r="F33" s="365">
        <f>IFERROR(INDEX(MAESTRO!$B:$B,MATCH($A33,MAESTRO!$P:$P,0)),"")</f>
        <v/>
      </c>
      <c r="G33" s="365">
        <f>IFERROR(INDEX(MAESTRO!$D:$D,MATCH($A33,MAESTRO!$P:$P,0)),"")</f>
        <v/>
      </c>
      <c r="H33" s="365">
        <f>IFERROR(INDEX(MAESTRO!$E:$E,MATCH($A33,MAESTRO!$P:$P,0)),"")</f>
        <v/>
      </c>
      <c r="I33" s="365">
        <f>IFERROR(INDEX(MAESTRO!$F:$F,MATCH($A33,MAESTRO!$P:$P,0)),"")</f>
        <v/>
      </c>
      <c r="J33" s="365">
        <f>IFERROR(INDEX(MAESTRO!$G:$G,MATCH($A33,MAESTRO!$P:$P,0)),"")</f>
        <v/>
      </c>
      <c r="K33" s="365">
        <f>IFERROR(INDEX(MAESTRO!$L:$L,MATCH($A33,MAESTRO!$P:$P,0)),"")</f>
        <v/>
      </c>
      <c r="L33" s="365">
        <f>IFERROR(INDEX(MAESTRO!$K:$K,MATCH($A33,MAESTRO!$P:$P,0)),"")</f>
        <v/>
      </c>
      <c r="M33" s="365">
        <f>IFERROR(INDEX(MAESTRO!$M:$M,MATCH($A33,MAESTRO!$P:$P,0)),"")</f>
        <v/>
      </c>
    </row>
    <row r="34">
      <c r="A34" s="365" t="n">
        <v>33</v>
      </c>
      <c r="B34" s="365" t="inlineStr">
        <is>
          <t>A</t>
        </is>
      </c>
      <c r="C34" s="365" t="n">
        <v>7</v>
      </c>
      <c r="D34" s="365" t="inlineStr">
        <is>
          <t>A7</t>
        </is>
      </c>
      <c r="E34" s="365">
        <f>IFERROR(INDEX(MAESTRO!$A:$A,MATCH($A34,MAESTRO!$P:$P,0)),"")</f>
        <v/>
      </c>
      <c r="F34" s="365">
        <f>IFERROR(INDEX(MAESTRO!$B:$B,MATCH($A34,MAESTRO!$P:$P,0)),"")</f>
        <v/>
      </c>
      <c r="G34" s="365">
        <f>IFERROR(INDEX(MAESTRO!$D:$D,MATCH($A34,MAESTRO!$P:$P,0)),"")</f>
        <v/>
      </c>
      <c r="H34" s="365">
        <f>IFERROR(INDEX(MAESTRO!$E:$E,MATCH($A34,MAESTRO!$P:$P,0)),"")</f>
        <v/>
      </c>
      <c r="I34" s="365">
        <f>IFERROR(INDEX(MAESTRO!$F:$F,MATCH($A34,MAESTRO!$P:$P,0)),"")</f>
        <v/>
      </c>
      <c r="J34" s="365">
        <f>IFERROR(INDEX(MAESTRO!$G:$G,MATCH($A34,MAESTRO!$P:$P,0)),"")</f>
        <v/>
      </c>
      <c r="K34" s="365">
        <f>IFERROR(INDEX(MAESTRO!$L:$L,MATCH($A34,MAESTRO!$P:$P,0)),"")</f>
        <v/>
      </c>
      <c r="L34" s="365">
        <f>IFERROR(INDEX(MAESTRO!$K:$K,MATCH($A34,MAESTRO!$P:$P,0)),"")</f>
        <v/>
      </c>
      <c r="M34" s="365">
        <f>IFERROR(INDEX(MAESTRO!$M:$M,MATCH($A34,MAESTRO!$P:$P,0)),"")</f>
        <v/>
      </c>
    </row>
    <row r="35">
      <c r="A35" s="365" t="n">
        <v>34</v>
      </c>
      <c r="B35" s="365" t="inlineStr">
        <is>
          <t>A</t>
        </is>
      </c>
      <c r="C35" s="365" t="n">
        <v>6</v>
      </c>
      <c r="D35" s="365" t="inlineStr">
        <is>
          <t>A6</t>
        </is>
      </c>
      <c r="E35" s="365">
        <f>IFERROR(INDEX(MAESTRO!$A:$A,MATCH($A35,MAESTRO!$P:$P,0)),"")</f>
        <v/>
      </c>
      <c r="F35" s="365">
        <f>IFERROR(INDEX(MAESTRO!$B:$B,MATCH($A35,MAESTRO!$P:$P,0)),"")</f>
        <v/>
      </c>
      <c r="G35" s="365">
        <f>IFERROR(INDEX(MAESTRO!$D:$D,MATCH($A35,MAESTRO!$P:$P,0)),"")</f>
        <v/>
      </c>
      <c r="H35" s="365">
        <f>IFERROR(INDEX(MAESTRO!$E:$E,MATCH($A35,MAESTRO!$P:$P,0)),"")</f>
        <v/>
      </c>
      <c r="I35" s="365">
        <f>IFERROR(INDEX(MAESTRO!$F:$F,MATCH($A35,MAESTRO!$P:$P,0)),"")</f>
        <v/>
      </c>
      <c r="J35" s="365">
        <f>IFERROR(INDEX(MAESTRO!$G:$G,MATCH($A35,MAESTRO!$P:$P,0)),"")</f>
        <v/>
      </c>
      <c r="K35" s="365">
        <f>IFERROR(INDEX(MAESTRO!$L:$L,MATCH($A35,MAESTRO!$P:$P,0)),"")</f>
        <v/>
      </c>
      <c r="L35" s="365">
        <f>IFERROR(INDEX(MAESTRO!$K:$K,MATCH($A35,MAESTRO!$P:$P,0)),"")</f>
        <v/>
      </c>
      <c r="M35" s="365">
        <f>IFERROR(INDEX(MAESTRO!$M:$M,MATCH($A35,MAESTRO!$P:$P,0)),"")</f>
        <v/>
      </c>
    </row>
    <row r="36">
      <c r="A36" s="365" t="n">
        <v>35</v>
      </c>
      <c r="B36" s="365" t="inlineStr">
        <is>
          <t>A</t>
        </is>
      </c>
      <c r="C36" s="365" t="n">
        <v>5</v>
      </c>
      <c r="D36" s="365" t="inlineStr">
        <is>
          <t>A5</t>
        </is>
      </c>
      <c r="E36" s="365">
        <f>IFERROR(INDEX(MAESTRO!$A:$A,MATCH($A36,MAESTRO!$P:$P,0)),"")</f>
        <v/>
      </c>
      <c r="F36" s="365">
        <f>IFERROR(INDEX(MAESTRO!$B:$B,MATCH($A36,MAESTRO!$P:$P,0)),"")</f>
        <v/>
      </c>
      <c r="G36" s="365">
        <f>IFERROR(INDEX(MAESTRO!$D:$D,MATCH($A36,MAESTRO!$P:$P,0)),"")</f>
        <v/>
      </c>
      <c r="H36" s="365">
        <f>IFERROR(INDEX(MAESTRO!$E:$E,MATCH($A36,MAESTRO!$P:$P,0)),"")</f>
        <v/>
      </c>
      <c r="I36" s="365">
        <f>IFERROR(INDEX(MAESTRO!$F:$F,MATCH($A36,MAESTRO!$P:$P,0)),"")</f>
        <v/>
      </c>
      <c r="J36" s="365">
        <f>IFERROR(INDEX(MAESTRO!$G:$G,MATCH($A36,MAESTRO!$P:$P,0)),"")</f>
        <v/>
      </c>
      <c r="K36" s="365">
        <f>IFERROR(INDEX(MAESTRO!$L:$L,MATCH($A36,MAESTRO!$P:$P,0)),"")</f>
        <v/>
      </c>
      <c r="L36" s="365">
        <f>IFERROR(INDEX(MAESTRO!$K:$K,MATCH($A36,MAESTRO!$P:$P,0)),"")</f>
        <v/>
      </c>
      <c r="M36" s="365">
        <f>IFERROR(INDEX(MAESTRO!$M:$M,MATCH($A36,MAESTRO!$P:$P,0)),"")</f>
        <v/>
      </c>
    </row>
    <row r="37">
      <c r="A37" s="365" t="n">
        <v>36</v>
      </c>
      <c r="B37" s="365" t="inlineStr">
        <is>
          <t>A</t>
        </is>
      </c>
      <c r="C37" s="365" t="n">
        <v>4</v>
      </c>
      <c r="D37" s="365" t="inlineStr">
        <is>
          <t>A4</t>
        </is>
      </c>
      <c r="E37" s="365">
        <f>IFERROR(INDEX(MAESTRO!$A:$A,MATCH($A37,MAESTRO!$P:$P,0)),"")</f>
        <v/>
      </c>
      <c r="F37" s="365">
        <f>IFERROR(INDEX(MAESTRO!$B:$B,MATCH($A37,MAESTRO!$P:$P,0)),"")</f>
        <v/>
      </c>
      <c r="G37" s="365">
        <f>IFERROR(INDEX(MAESTRO!$D:$D,MATCH($A37,MAESTRO!$P:$P,0)),"")</f>
        <v/>
      </c>
      <c r="H37" s="365">
        <f>IFERROR(INDEX(MAESTRO!$E:$E,MATCH($A37,MAESTRO!$P:$P,0)),"")</f>
        <v/>
      </c>
      <c r="I37" s="365">
        <f>IFERROR(INDEX(MAESTRO!$F:$F,MATCH($A37,MAESTRO!$P:$P,0)),"")</f>
        <v/>
      </c>
      <c r="J37" s="365">
        <f>IFERROR(INDEX(MAESTRO!$G:$G,MATCH($A37,MAESTRO!$P:$P,0)),"")</f>
        <v/>
      </c>
      <c r="K37" s="365">
        <f>IFERROR(INDEX(MAESTRO!$L:$L,MATCH($A37,MAESTRO!$P:$P,0)),"")</f>
        <v/>
      </c>
      <c r="L37" s="365">
        <f>IFERROR(INDEX(MAESTRO!$K:$K,MATCH($A37,MAESTRO!$P:$P,0)),"")</f>
        <v/>
      </c>
      <c r="M37" s="365">
        <f>IFERROR(INDEX(MAESTRO!$M:$M,MATCH($A37,MAESTRO!$P:$P,0)),"")</f>
        <v/>
      </c>
    </row>
    <row r="38">
      <c r="A38" s="365" t="n">
        <v>37</v>
      </c>
      <c r="B38" s="365" t="inlineStr">
        <is>
          <t>A</t>
        </is>
      </c>
      <c r="C38" s="365" t="n">
        <v>3</v>
      </c>
      <c r="D38" s="365" t="inlineStr">
        <is>
          <t>A3</t>
        </is>
      </c>
      <c r="E38" s="365">
        <f>IFERROR(INDEX(MAESTRO!$A:$A,MATCH($A38,MAESTRO!$P:$P,0)),"")</f>
        <v/>
      </c>
      <c r="F38" s="365">
        <f>IFERROR(INDEX(MAESTRO!$B:$B,MATCH($A38,MAESTRO!$P:$P,0)),"")</f>
        <v/>
      </c>
      <c r="G38" s="365">
        <f>IFERROR(INDEX(MAESTRO!$D:$D,MATCH($A38,MAESTRO!$P:$P,0)),"")</f>
        <v/>
      </c>
      <c r="H38" s="365">
        <f>IFERROR(INDEX(MAESTRO!$E:$E,MATCH($A38,MAESTRO!$P:$P,0)),"")</f>
        <v/>
      </c>
      <c r="I38" s="365">
        <f>IFERROR(INDEX(MAESTRO!$F:$F,MATCH($A38,MAESTRO!$P:$P,0)),"")</f>
        <v/>
      </c>
      <c r="J38" s="365">
        <f>IFERROR(INDEX(MAESTRO!$G:$G,MATCH($A38,MAESTRO!$P:$P,0)),"")</f>
        <v/>
      </c>
      <c r="K38" s="365">
        <f>IFERROR(INDEX(MAESTRO!$L:$L,MATCH($A38,MAESTRO!$P:$P,0)),"")</f>
        <v/>
      </c>
      <c r="L38" s="365">
        <f>IFERROR(INDEX(MAESTRO!$K:$K,MATCH($A38,MAESTRO!$P:$P,0)),"")</f>
        <v/>
      </c>
      <c r="M38" s="365">
        <f>IFERROR(INDEX(MAESTRO!$M:$M,MATCH($A38,MAESTRO!$P:$P,0)),"")</f>
        <v/>
      </c>
    </row>
    <row r="39">
      <c r="A39" s="365" t="n">
        <v>38</v>
      </c>
      <c r="B39" s="365" t="inlineStr">
        <is>
          <t>A</t>
        </is>
      </c>
      <c r="C39" s="365" t="n">
        <v>2</v>
      </c>
      <c r="D39" s="365" t="inlineStr">
        <is>
          <t>A2</t>
        </is>
      </c>
      <c r="E39" s="365">
        <f>IFERROR(INDEX(MAESTRO!$A:$A,MATCH($A39,MAESTRO!$P:$P,0)),"")</f>
        <v/>
      </c>
      <c r="F39" s="365">
        <f>IFERROR(INDEX(MAESTRO!$B:$B,MATCH($A39,MAESTRO!$P:$P,0)),"")</f>
        <v/>
      </c>
      <c r="G39" s="365">
        <f>IFERROR(INDEX(MAESTRO!$D:$D,MATCH($A39,MAESTRO!$P:$P,0)),"")</f>
        <v/>
      </c>
      <c r="H39" s="365">
        <f>IFERROR(INDEX(MAESTRO!$E:$E,MATCH($A39,MAESTRO!$P:$P,0)),"")</f>
        <v/>
      </c>
      <c r="I39" s="365">
        <f>IFERROR(INDEX(MAESTRO!$F:$F,MATCH($A39,MAESTRO!$P:$P,0)),"")</f>
        <v/>
      </c>
      <c r="J39" s="365">
        <f>IFERROR(INDEX(MAESTRO!$G:$G,MATCH($A39,MAESTRO!$P:$P,0)),"")</f>
        <v/>
      </c>
      <c r="K39" s="365">
        <f>IFERROR(INDEX(MAESTRO!$L:$L,MATCH($A39,MAESTRO!$P:$P,0)),"")</f>
        <v/>
      </c>
      <c r="L39" s="365">
        <f>IFERROR(INDEX(MAESTRO!$K:$K,MATCH($A39,MAESTRO!$P:$P,0)),"")</f>
        <v/>
      </c>
      <c r="M39" s="365">
        <f>IFERROR(INDEX(MAESTRO!$M:$M,MATCH($A39,MAESTRO!$P:$P,0)),"")</f>
        <v/>
      </c>
    </row>
    <row r="40">
      <c r="A40" s="365" t="n">
        <v>39</v>
      </c>
      <c r="B40" s="365" t="inlineStr">
        <is>
          <t>A</t>
        </is>
      </c>
      <c r="C40" s="365" t="n">
        <v>1</v>
      </c>
      <c r="D40" s="365" t="inlineStr">
        <is>
          <t>A1</t>
        </is>
      </c>
      <c r="E40" s="365">
        <f>IFERROR(INDEX(MAESTRO!$A:$A,MATCH($A40,MAESTRO!$P:$P,0)),"")</f>
        <v/>
      </c>
      <c r="F40" s="365">
        <f>IFERROR(INDEX(MAESTRO!$B:$B,MATCH($A40,MAESTRO!$P:$P,0)),"")</f>
        <v/>
      </c>
      <c r="G40" s="365">
        <f>IFERROR(INDEX(MAESTRO!$D:$D,MATCH($A40,MAESTRO!$P:$P,0)),"")</f>
        <v/>
      </c>
      <c r="H40" s="365">
        <f>IFERROR(INDEX(MAESTRO!$E:$E,MATCH($A40,MAESTRO!$P:$P,0)),"")</f>
        <v/>
      </c>
      <c r="I40" s="365">
        <f>IFERROR(INDEX(MAESTRO!$F:$F,MATCH($A40,MAESTRO!$P:$P,0)),"")</f>
        <v/>
      </c>
      <c r="J40" s="365">
        <f>IFERROR(INDEX(MAESTRO!$G:$G,MATCH($A40,MAESTRO!$P:$P,0)),"")</f>
        <v/>
      </c>
      <c r="K40" s="365">
        <f>IFERROR(INDEX(MAESTRO!$L:$L,MATCH($A40,MAESTRO!$P:$P,0)),"")</f>
        <v/>
      </c>
      <c r="L40" s="365">
        <f>IFERROR(INDEX(MAESTRO!$K:$K,MATCH($A40,MAESTRO!$P:$P,0)),"")</f>
        <v/>
      </c>
      <c r="M40" s="365">
        <f>IFERROR(INDEX(MAESTRO!$M:$M,MATCH($A40,MAESTRO!$P:$P,0)),"")</f>
        <v/>
      </c>
    </row>
    <row r="41">
      <c r="A41" s="365" t="n">
        <v>40</v>
      </c>
      <c r="B41" s="365" t="inlineStr">
        <is>
          <t>B</t>
        </is>
      </c>
      <c r="C41" s="365" t="n">
        <v>23</v>
      </c>
      <c r="D41" s="365" t="inlineStr">
        <is>
          <t>B23</t>
        </is>
      </c>
      <c r="E41" s="365">
        <f>IFERROR(INDEX(MAESTRO!$A:$A,MATCH($A41,MAESTRO!$P:$P,0)),"")</f>
        <v/>
      </c>
      <c r="F41" s="365">
        <f>IFERROR(INDEX(MAESTRO!$B:$B,MATCH($A41,MAESTRO!$P:$P,0)),"")</f>
        <v/>
      </c>
      <c r="G41" s="365">
        <f>IFERROR(INDEX(MAESTRO!$D:$D,MATCH($A41,MAESTRO!$P:$P,0)),"")</f>
        <v/>
      </c>
      <c r="H41" s="365">
        <f>IFERROR(INDEX(MAESTRO!$E:$E,MATCH($A41,MAESTRO!$P:$P,0)),"")</f>
        <v/>
      </c>
      <c r="I41" s="365">
        <f>IFERROR(INDEX(MAESTRO!$F:$F,MATCH($A41,MAESTRO!$P:$P,0)),"")</f>
        <v/>
      </c>
      <c r="J41" s="365">
        <f>IFERROR(INDEX(MAESTRO!$G:$G,MATCH($A41,MAESTRO!$P:$P,0)),"")</f>
        <v/>
      </c>
      <c r="K41" s="365">
        <f>IFERROR(INDEX(MAESTRO!$L:$L,MATCH($A41,MAESTRO!$P:$P,0)),"")</f>
        <v/>
      </c>
      <c r="L41" s="365">
        <f>IFERROR(INDEX(MAESTRO!$K:$K,MATCH($A41,MAESTRO!$P:$P,0)),"")</f>
        <v/>
      </c>
      <c r="M41" s="365">
        <f>IFERROR(INDEX(MAESTRO!$M:$M,MATCH($A41,MAESTRO!$P:$P,0)),"")</f>
        <v/>
      </c>
    </row>
    <row r="42">
      <c r="A42" s="365" t="n">
        <v>41</v>
      </c>
      <c r="B42" s="365" t="inlineStr">
        <is>
          <t>B</t>
        </is>
      </c>
      <c r="C42" s="365" t="n">
        <v>24</v>
      </c>
      <c r="D42" s="365" t="inlineStr">
        <is>
          <t>B24</t>
        </is>
      </c>
      <c r="E42" s="365">
        <f>IFERROR(INDEX(MAESTRO!$A:$A,MATCH($A42,MAESTRO!$P:$P,0)),"")</f>
        <v/>
      </c>
      <c r="F42" s="365">
        <f>IFERROR(INDEX(MAESTRO!$B:$B,MATCH($A42,MAESTRO!$P:$P,0)),"")</f>
        <v/>
      </c>
      <c r="G42" s="365">
        <f>IFERROR(INDEX(MAESTRO!$D:$D,MATCH($A42,MAESTRO!$P:$P,0)),"")</f>
        <v/>
      </c>
      <c r="H42" s="365">
        <f>IFERROR(INDEX(MAESTRO!$E:$E,MATCH($A42,MAESTRO!$P:$P,0)),"")</f>
        <v/>
      </c>
      <c r="I42" s="365">
        <f>IFERROR(INDEX(MAESTRO!$F:$F,MATCH($A42,MAESTRO!$P:$P,0)),"")</f>
        <v/>
      </c>
      <c r="J42" s="365">
        <f>IFERROR(INDEX(MAESTRO!$G:$G,MATCH($A42,MAESTRO!$P:$P,0)),"")</f>
        <v/>
      </c>
      <c r="K42" s="365">
        <f>IFERROR(INDEX(MAESTRO!$L:$L,MATCH($A42,MAESTRO!$P:$P,0)),"")</f>
        <v/>
      </c>
      <c r="L42" s="365">
        <f>IFERROR(INDEX(MAESTRO!$K:$K,MATCH($A42,MAESTRO!$P:$P,0)),"")</f>
        <v/>
      </c>
      <c r="M42" s="365">
        <f>IFERROR(INDEX(MAESTRO!$M:$M,MATCH($A42,MAESTRO!$P:$P,0)),"")</f>
        <v/>
      </c>
    </row>
    <row r="43">
      <c r="A43" s="365" t="n">
        <v>42</v>
      </c>
      <c r="B43" s="365" t="inlineStr">
        <is>
          <t>B</t>
        </is>
      </c>
      <c r="C43" s="365" t="n">
        <v>22</v>
      </c>
      <c r="D43" s="365" t="inlineStr">
        <is>
          <t>B22</t>
        </is>
      </c>
      <c r="E43" s="365">
        <f>IFERROR(INDEX(MAESTRO!$A:$A,MATCH($A43,MAESTRO!$P:$P,0)),"")</f>
        <v/>
      </c>
      <c r="F43" s="365">
        <f>IFERROR(INDEX(MAESTRO!$B:$B,MATCH($A43,MAESTRO!$P:$P,0)),"")</f>
        <v/>
      </c>
      <c r="G43" s="365">
        <f>IFERROR(INDEX(MAESTRO!$D:$D,MATCH($A43,MAESTRO!$P:$P,0)),"")</f>
        <v/>
      </c>
      <c r="H43" s="365">
        <f>IFERROR(INDEX(MAESTRO!$E:$E,MATCH($A43,MAESTRO!$P:$P,0)),"")</f>
        <v/>
      </c>
      <c r="I43" s="365">
        <f>IFERROR(INDEX(MAESTRO!$F:$F,MATCH($A43,MAESTRO!$P:$P,0)),"")</f>
        <v/>
      </c>
      <c r="J43" s="365">
        <f>IFERROR(INDEX(MAESTRO!$G:$G,MATCH($A43,MAESTRO!$P:$P,0)),"")</f>
        <v/>
      </c>
      <c r="K43" s="365">
        <f>IFERROR(INDEX(MAESTRO!$L:$L,MATCH($A43,MAESTRO!$P:$P,0)),"")</f>
        <v/>
      </c>
      <c r="L43" s="365">
        <f>IFERROR(INDEX(MAESTRO!$K:$K,MATCH($A43,MAESTRO!$P:$P,0)),"")</f>
        <v/>
      </c>
      <c r="M43" s="365">
        <f>IFERROR(INDEX(MAESTRO!$M:$M,MATCH($A43,MAESTRO!$P:$P,0)),"")</f>
        <v/>
      </c>
    </row>
    <row r="44">
      <c r="A44" s="365" t="n">
        <v>43</v>
      </c>
      <c r="B44" s="365" t="inlineStr">
        <is>
          <t>B</t>
        </is>
      </c>
      <c r="C44" s="365" t="n">
        <v>25</v>
      </c>
      <c r="D44" s="365" t="inlineStr">
        <is>
          <t>B25</t>
        </is>
      </c>
      <c r="E44" s="365">
        <f>IFERROR(INDEX(MAESTRO!$A:$A,MATCH($A44,MAESTRO!$P:$P,0)),"")</f>
        <v/>
      </c>
      <c r="F44" s="365">
        <f>IFERROR(INDEX(MAESTRO!$B:$B,MATCH($A44,MAESTRO!$P:$P,0)),"")</f>
        <v/>
      </c>
      <c r="G44" s="365">
        <f>IFERROR(INDEX(MAESTRO!$D:$D,MATCH($A44,MAESTRO!$P:$P,0)),"")</f>
        <v/>
      </c>
      <c r="H44" s="365">
        <f>IFERROR(INDEX(MAESTRO!$E:$E,MATCH($A44,MAESTRO!$P:$P,0)),"")</f>
        <v/>
      </c>
      <c r="I44" s="365">
        <f>IFERROR(INDEX(MAESTRO!$F:$F,MATCH($A44,MAESTRO!$P:$P,0)),"")</f>
        <v/>
      </c>
      <c r="J44" s="365">
        <f>IFERROR(INDEX(MAESTRO!$G:$G,MATCH($A44,MAESTRO!$P:$P,0)),"")</f>
        <v/>
      </c>
      <c r="K44" s="365">
        <f>IFERROR(INDEX(MAESTRO!$L:$L,MATCH($A44,MAESTRO!$P:$P,0)),"")</f>
        <v/>
      </c>
      <c r="L44" s="365">
        <f>IFERROR(INDEX(MAESTRO!$K:$K,MATCH($A44,MAESTRO!$P:$P,0)),"")</f>
        <v/>
      </c>
      <c r="M44" s="365">
        <f>IFERROR(INDEX(MAESTRO!$M:$M,MATCH($A44,MAESTRO!$P:$P,0)),"")</f>
        <v/>
      </c>
    </row>
    <row r="45">
      <c r="A45" s="365" t="n">
        <v>44</v>
      </c>
      <c r="B45" s="365" t="inlineStr">
        <is>
          <t>B</t>
        </is>
      </c>
      <c r="C45" s="365" t="n">
        <v>21</v>
      </c>
      <c r="D45" s="365" t="inlineStr">
        <is>
          <t>B21</t>
        </is>
      </c>
      <c r="E45" s="365">
        <f>IFERROR(INDEX(MAESTRO!$A:$A,MATCH($A45,MAESTRO!$P:$P,0)),"")</f>
        <v/>
      </c>
      <c r="F45" s="365">
        <f>IFERROR(INDEX(MAESTRO!$B:$B,MATCH($A45,MAESTRO!$P:$P,0)),"")</f>
        <v/>
      </c>
      <c r="G45" s="365">
        <f>IFERROR(INDEX(MAESTRO!$D:$D,MATCH($A45,MAESTRO!$P:$P,0)),"")</f>
        <v/>
      </c>
      <c r="H45" s="365">
        <f>IFERROR(INDEX(MAESTRO!$E:$E,MATCH($A45,MAESTRO!$P:$P,0)),"")</f>
        <v/>
      </c>
      <c r="I45" s="365">
        <f>IFERROR(INDEX(MAESTRO!$F:$F,MATCH($A45,MAESTRO!$P:$P,0)),"")</f>
        <v/>
      </c>
      <c r="J45" s="365">
        <f>IFERROR(INDEX(MAESTRO!$G:$G,MATCH($A45,MAESTRO!$P:$P,0)),"")</f>
        <v/>
      </c>
      <c r="K45" s="365">
        <f>IFERROR(INDEX(MAESTRO!$L:$L,MATCH($A45,MAESTRO!$P:$P,0)),"")</f>
        <v/>
      </c>
      <c r="L45" s="365">
        <f>IFERROR(INDEX(MAESTRO!$K:$K,MATCH($A45,MAESTRO!$P:$P,0)),"")</f>
        <v/>
      </c>
      <c r="M45" s="365">
        <f>IFERROR(INDEX(MAESTRO!$M:$M,MATCH($A45,MAESTRO!$P:$P,0)),"")</f>
        <v/>
      </c>
    </row>
    <row r="46">
      <c r="A46" s="365" t="n">
        <v>45</v>
      </c>
      <c r="B46" s="365" t="inlineStr">
        <is>
          <t>B</t>
        </is>
      </c>
      <c r="C46" s="365" t="n">
        <v>26</v>
      </c>
      <c r="D46" s="365" t="inlineStr">
        <is>
          <t>B26</t>
        </is>
      </c>
      <c r="E46" s="365">
        <f>IFERROR(INDEX(MAESTRO!$A:$A,MATCH($A46,MAESTRO!$P:$P,0)),"")</f>
        <v/>
      </c>
      <c r="F46" s="365">
        <f>IFERROR(INDEX(MAESTRO!$B:$B,MATCH($A46,MAESTRO!$P:$P,0)),"")</f>
        <v/>
      </c>
      <c r="G46" s="365">
        <f>IFERROR(INDEX(MAESTRO!$D:$D,MATCH($A46,MAESTRO!$P:$P,0)),"")</f>
        <v/>
      </c>
      <c r="H46" s="365">
        <f>IFERROR(INDEX(MAESTRO!$E:$E,MATCH($A46,MAESTRO!$P:$P,0)),"")</f>
        <v/>
      </c>
      <c r="I46" s="365">
        <f>IFERROR(INDEX(MAESTRO!$F:$F,MATCH($A46,MAESTRO!$P:$P,0)),"")</f>
        <v/>
      </c>
      <c r="J46" s="365">
        <f>IFERROR(INDEX(MAESTRO!$G:$G,MATCH($A46,MAESTRO!$P:$P,0)),"")</f>
        <v/>
      </c>
      <c r="K46" s="365">
        <f>IFERROR(INDEX(MAESTRO!$L:$L,MATCH($A46,MAESTRO!$P:$P,0)),"")</f>
        <v/>
      </c>
      <c r="L46" s="365">
        <f>IFERROR(INDEX(MAESTRO!$K:$K,MATCH($A46,MAESTRO!$P:$P,0)),"")</f>
        <v/>
      </c>
      <c r="M46" s="365">
        <f>IFERROR(INDEX(MAESTRO!$M:$M,MATCH($A46,MAESTRO!$P:$P,0)),"")</f>
        <v/>
      </c>
    </row>
    <row r="47">
      <c r="A47" s="365" t="n">
        <v>46</v>
      </c>
      <c r="B47" s="365" t="inlineStr">
        <is>
          <t>B</t>
        </is>
      </c>
      <c r="C47" s="365" t="n">
        <v>20</v>
      </c>
      <c r="D47" s="365" t="inlineStr">
        <is>
          <t>B20</t>
        </is>
      </c>
      <c r="E47" s="365">
        <f>IFERROR(INDEX(MAESTRO!$A:$A,MATCH($A47,MAESTRO!$P:$P,0)),"")</f>
        <v/>
      </c>
      <c r="F47" s="365">
        <f>IFERROR(INDEX(MAESTRO!$B:$B,MATCH($A47,MAESTRO!$P:$P,0)),"")</f>
        <v/>
      </c>
      <c r="G47" s="365">
        <f>IFERROR(INDEX(MAESTRO!$D:$D,MATCH($A47,MAESTRO!$P:$P,0)),"")</f>
        <v/>
      </c>
      <c r="H47" s="365">
        <f>IFERROR(INDEX(MAESTRO!$E:$E,MATCH($A47,MAESTRO!$P:$P,0)),"")</f>
        <v/>
      </c>
      <c r="I47" s="365">
        <f>IFERROR(INDEX(MAESTRO!$F:$F,MATCH($A47,MAESTRO!$P:$P,0)),"")</f>
        <v/>
      </c>
      <c r="J47" s="365">
        <f>IFERROR(INDEX(MAESTRO!$G:$G,MATCH($A47,MAESTRO!$P:$P,0)),"")</f>
        <v/>
      </c>
      <c r="K47" s="365">
        <f>IFERROR(INDEX(MAESTRO!$L:$L,MATCH($A47,MAESTRO!$P:$P,0)),"")</f>
        <v/>
      </c>
      <c r="L47" s="365">
        <f>IFERROR(INDEX(MAESTRO!$K:$K,MATCH($A47,MAESTRO!$P:$P,0)),"")</f>
        <v/>
      </c>
      <c r="M47" s="365">
        <f>IFERROR(INDEX(MAESTRO!$M:$M,MATCH($A47,MAESTRO!$P:$P,0)),"")</f>
        <v/>
      </c>
    </row>
    <row r="48">
      <c r="A48" s="365" t="n">
        <v>47</v>
      </c>
      <c r="B48" s="365" t="inlineStr">
        <is>
          <t>B</t>
        </is>
      </c>
      <c r="C48" s="365" t="n">
        <v>27</v>
      </c>
      <c r="D48" s="365" t="inlineStr">
        <is>
          <t>B27</t>
        </is>
      </c>
      <c r="E48" s="365">
        <f>IFERROR(INDEX(MAESTRO!$A:$A,MATCH($A48,MAESTRO!$P:$P,0)),"")</f>
        <v/>
      </c>
      <c r="F48" s="365">
        <f>IFERROR(INDEX(MAESTRO!$B:$B,MATCH($A48,MAESTRO!$P:$P,0)),"")</f>
        <v/>
      </c>
      <c r="G48" s="365">
        <f>IFERROR(INDEX(MAESTRO!$D:$D,MATCH($A48,MAESTRO!$P:$P,0)),"")</f>
        <v/>
      </c>
      <c r="H48" s="365">
        <f>IFERROR(INDEX(MAESTRO!$E:$E,MATCH($A48,MAESTRO!$P:$P,0)),"")</f>
        <v/>
      </c>
      <c r="I48" s="365">
        <f>IFERROR(INDEX(MAESTRO!$F:$F,MATCH($A48,MAESTRO!$P:$P,0)),"")</f>
        <v/>
      </c>
      <c r="J48" s="365">
        <f>IFERROR(INDEX(MAESTRO!$G:$G,MATCH($A48,MAESTRO!$P:$P,0)),"")</f>
        <v/>
      </c>
      <c r="K48" s="365">
        <f>IFERROR(INDEX(MAESTRO!$L:$L,MATCH($A48,MAESTRO!$P:$P,0)),"")</f>
        <v/>
      </c>
      <c r="L48" s="365">
        <f>IFERROR(INDEX(MAESTRO!$K:$K,MATCH($A48,MAESTRO!$P:$P,0)),"")</f>
        <v/>
      </c>
      <c r="M48" s="365">
        <f>IFERROR(INDEX(MAESTRO!$M:$M,MATCH($A48,MAESTRO!$P:$P,0)),"")</f>
        <v/>
      </c>
    </row>
    <row r="49">
      <c r="A49" s="365" t="n">
        <v>48</v>
      </c>
      <c r="B49" s="365" t="inlineStr">
        <is>
          <t>B</t>
        </is>
      </c>
      <c r="C49" s="365" t="n">
        <v>19</v>
      </c>
      <c r="D49" s="365" t="inlineStr">
        <is>
          <t>B19</t>
        </is>
      </c>
      <c r="E49" s="365">
        <f>IFERROR(INDEX(MAESTRO!$A:$A,MATCH($A49,MAESTRO!$P:$P,0)),"")</f>
        <v/>
      </c>
      <c r="F49" s="365">
        <f>IFERROR(INDEX(MAESTRO!$B:$B,MATCH($A49,MAESTRO!$P:$P,0)),"")</f>
        <v/>
      </c>
      <c r="G49" s="365">
        <f>IFERROR(INDEX(MAESTRO!$D:$D,MATCH($A49,MAESTRO!$P:$P,0)),"")</f>
        <v/>
      </c>
      <c r="H49" s="365">
        <f>IFERROR(INDEX(MAESTRO!$E:$E,MATCH($A49,MAESTRO!$P:$P,0)),"")</f>
        <v/>
      </c>
      <c r="I49" s="365">
        <f>IFERROR(INDEX(MAESTRO!$F:$F,MATCH($A49,MAESTRO!$P:$P,0)),"")</f>
        <v/>
      </c>
      <c r="J49" s="365">
        <f>IFERROR(INDEX(MAESTRO!$G:$G,MATCH($A49,MAESTRO!$P:$P,0)),"")</f>
        <v/>
      </c>
      <c r="K49" s="365">
        <f>IFERROR(INDEX(MAESTRO!$L:$L,MATCH($A49,MAESTRO!$P:$P,0)),"")</f>
        <v/>
      </c>
      <c r="L49" s="365">
        <f>IFERROR(INDEX(MAESTRO!$K:$K,MATCH($A49,MAESTRO!$P:$P,0)),"")</f>
        <v/>
      </c>
      <c r="M49" s="365">
        <f>IFERROR(INDEX(MAESTRO!$M:$M,MATCH($A49,MAESTRO!$P:$P,0)),"")</f>
        <v/>
      </c>
    </row>
    <row r="50">
      <c r="A50" s="365" t="n">
        <v>49</v>
      </c>
      <c r="B50" s="365" t="inlineStr">
        <is>
          <t>B</t>
        </is>
      </c>
      <c r="C50" s="365" t="n">
        <v>28</v>
      </c>
      <c r="D50" s="365" t="inlineStr">
        <is>
          <t>B28</t>
        </is>
      </c>
      <c r="E50" s="365">
        <f>IFERROR(INDEX(MAESTRO!$A:$A,MATCH($A50,MAESTRO!$P:$P,0)),"")</f>
        <v/>
      </c>
      <c r="F50" s="365">
        <f>IFERROR(INDEX(MAESTRO!$B:$B,MATCH($A50,MAESTRO!$P:$P,0)),"")</f>
        <v/>
      </c>
      <c r="G50" s="365">
        <f>IFERROR(INDEX(MAESTRO!$D:$D,MATCH($A50,MAESTRO!$P:$P,0)),"")</f>
        <v/>
      </c>
      <c r="H50" s="365">
        <f>IFERROR(INDEX(MAESTRO!$E:$E,MATCH($A50,MAESTRO!$P:$P,0)),"")</f>
        <v/>
      </c>
      <c r="I50" s="365">
        <f>IFERROR(INDEX(MAESTRO!$F:$F,MATCH($A50,MAESTRO!$P:$P,0)),"")</f>
        <v/>
      </c>
      <c r="J50" s="365">
        <f>IFERROR(INDEX(MAESTRO!$G:$G,MATCH($A50,MAESTRO!$P:$P,0)),"")</f>
        <v/>
      </c>
      <c r="K50" s="365">
        <f>IFERROR(INDEX(MAESTRO!$L:$L,MATCH($A50,MAESTRO!$P:$P,0)),"")</f>
        <v/>
      </c>
      <c r="L50" s="365">
        <f>IFERROR(INDEX(MAESTRO!$K:$K,MATCH($A50,MAESTRO!$P:$P,0)),"")</f>
        <v/>
      </c>
      <c r="M50" s="365">
        <f>IFERROR(INDEX(MAESTRO!$M:$M,MATCH($A50,MAESTRO!$P:$P,0)),"")</f>
        <v/>
      </c>
    </row>
    <row r="51">
      <c r="A51" s="365" t="n">
        <v>50</v>
      </c>
      <c r="B51" s="365" t="inlineStr">
        <is>
          <t>B</t>
        </is>
      </c>
      <c r="C51" s="365" t="n">
        <v>18</v>
      </c>
      <c r="D51" s="365" t="inlineStr">
        <is>
          <t>B18</t>
        </is>
      </c>
      <c r="E51" s="365">
        <f>IFERROR(INDEX(MAESTRO!$A:$A,MATCH($A51,MAESTRO!$P:$P,0)),"")</f>
        <v/>
      </c>
      <c r="F51" s="365">
        <f>IFERROR(INDEX(MAESTRO!$B:$B,MATCH($A51,MAESTRO!$P:$P,0)),"")</f>
        <v/>
      </c>
      <c r="G51" s="365">
        <f>IFERROR(INDEX(MAESTRO!$D:$D,MATCH($A51,MAESTRO!$P:$P,0)),"")</f>
        <v/>
      </c>
      <c r="H51" s="365">
        <f>IFERROR(INDEX(MAESTRO!$E:$E,MATCH($A51,MAESTRO!$P:$P,0)),"")</f>
        <v/>
      </c>
      <c r="I51" s="365">
        <f>IFERROR(INDEX(MAESTRO!$F:$F,MATCH($A51,MAESTRO!$P:$P,0)),"")</f>
        <v/>
      </c>
      <c r="J51" s="365">
        <f>IFERROR(INDEX(MAESTRO!$G:$G,MATCH($A51,MAESTRO!$P:$P,0)),"")</f>
        <v/>
      </c>
      <c r="K51" s="365">
        <f>IFERROR(INDEX(MAESTRO!$L:$L,MATCH($A51,MAESTRO!$P:$P,0)),"")</f>
        <v/>
      </c>
      <c r="L51" s="365">
        <f>IFERROR(INDEX(MAESTRO!$K:$K,MATCH($A51,MAESTRO!$P:$P,0)),"")</f>
        <v/>
      </c>
      <c r="M51" s="365">
        <f>IFERROR(INDEX(MAESTRO!$M:$M,MATCH($A51,MAESTRO!$P:$P,0)),"")</f>
        <v/>
      </c>
    </row>
    <row r="52">
      <c r="A52" s="365" t="n">
        <v>51</v>
      </c>
      <c r="B52" s="365" t="inlineStr">
        <is>
          <t>B</t>
        </is>
      </c>
      <c r="C52" s="365" t="n">
        <v>29</v>
      </c>
      <c r="D52" s="365" t="inlineStr">
        <is>
          <t>B29</t>
        </is>
      </c>
      <c r="E52" s="365">
        <f>IFERROR(INDEX(MAESTRO!$A:$A,MATCH($A52,MAESTRO!$P:$P,0)),"")</f>
        <v/>
      </c>
      <c r="F52" s="365">
        <f>IFERROR(INDEX(MAESTRO!$B:$B,MATCH($A52,MAESTRO!$P:$P,0)),"")</f>
        <v/>
      </c>
      <c r="G52" s="365">
        <f>IFERROR(INDEX(MAESTRO!$D:$D,MATCH($A52,MAESTRO!$P:$P,0)),"")</f>
        <v/>
      </c>
      <c r="H52" s="365">
        <f>IFERROR(INDEX(MAESTRO!$E:$E,MATCH($A52,MAESTRO!$P:$P,0)),"")</f>
        <v/>
      </c>
      <c r="I52" s="365">
        <f>IFERROR(INDEX(MAESTRO!$F:$F,MATCH($A52,MAESTRO!$P:$P,0)),"")</f>
        <v/>
      </c>
      <c r="J52" s="365">
        <f>IFERROR(INDEX(MAESTRO!$G:$G,MATCH($A52,MAESTRO!$P:$P,0)),"")</f>
        <v/>
      </c>
      <c r="K52" s="365">
        <f>IFERROR(INDEX(MAESTRO!$L:$L,MATCH($A52,MAESTRO!$P:$P,0)),"")</f>
        <v/>
      </c>
      <c r="L52" s="365">
        <f>IFERROR(INDEX(MAESTRO!$K:$K,MATCH($A52,MAESTRO!$P:$P,0)),"")</f>
        <v/>
      </c>
      <c r="M52" s="365">
        <f>IFERROR(INDEX(MAESTRO!$M:$M,MATCH($A52,MAESTRO!$P:$P,0)),"")</f>
        <v/>
      </c>
    </row>
    <row r="53">
      <c r="A53" s="365" t="n">
        <v>52</v>
      </c>
      <c r="B53" s="365" t="inlineStr">
        <is>
          <t>B</t>
        </is>
      </c>
      <c r="C53" s="365" t="n">
        <v>17</v>
      </c>
      <c r="D53" s="365" t="inlineStr">
        <is>
          <t>B17</t>
        </is>
      </c>
      <c r="E53" s="365">
        <f>IFERROR(INDEX(MAESTRO!$A:$A,MATCH($A53,MAESTRO!$P:$P,0)),"")</f>
        <v/>
      </c>
      <c r="F53" s="365">
        <f>IFERROR(INDEX(MAESTRO!$B:$B,MATCH($A53,MAESTRO!$P:$P,0)),"")</f>
        <v/>
      </c>
      <c r="G53" s="365">
        <f>IFERROR(INDEX(MAESTRO!$D:$D,MATCH($A53,MAESTRO!$P:$P,0)),"")</f>
        <v/>
      </c>
      <c r="H53" s="365">
        <f>IFERROR(INDEX(MAESTRO!$E:$E,MATCH($A53,MAESTRO!$P:$P,0)),"")</f>
        <v/>
      </c>
      <c r="I53" s="365">
        <f>IFERROR(INDEX(MAESTRO!$F:$F,MATCH($A53,MAESTRO!$P:$P,0)),"")</f>
        <v/>
      </c>
      <c r="J53" s="365">
        <f>IFERROR(INDEX(MAESTRO!$G:$G,MATCH($A53,MAESTRO!$P:$P,0)),"")</f>
        <v/>
      </c>
      <c r="K53" s="365">
        <f>IFERROR(INDEX(MAESTRO!$L:$L,MATCH($A53,MAESTRO!$P:$P,0)),"")</f>
        <v/>
      </c>
      <c r="L53" s="365">
        <f>IFERROR(INDEX(MAESTRO!$K:$K,MATCH($A53,MAESTRO!$P:$P,0)),"")</f>
        <v/>
      </c>
      <c r="M53" s="365">
        <f>IFERROR(INDEX(MAESTRO!$M:$M,MATCH($A53,MAESTRO!$P:$P,0)),"")</f>
        <v/>
      </c>
    </row>
    <row r="54">
      <c r="A54" s="365" t="n">
        <v>53</v>
      </c>
      <c r="B54" s="365" t="inlineStr">
        <is>
          <t>B</t>
        </is>
      </c>
      <c r="C54" s="365" t="n">
        <v>30</v>
      </c>
      <c r="D54" s="365" t="inlineStr">
        <is>
          <t>B30</t>
        </is>
      </c>
      <c r="E54" s="365">
        <f>IFERROR(INDEX(MAESTRO!$A:$A,MATCH($A54,MAESTRO!$P:$P,0)),"")</f>
        <v/>
      </c>
      <c r="F54" s="365">
        <f>IFERROR(INDEX(MAESTRO!$B:$B,MATCH($A54,MAESTRO!$P:$P,0)),"")</f>
        <v/>
      </c>
      <c r="G54" s="365">
        <f>IFERROR(INDEX(MAESTRO!$D:$D,MATCH($A54,MAESTRO!$P:$P,0)),"")</f>
        <v/>
      </c>
      <c r="H54" s="365">
        <f>IFERROR(INDEX(MAESTRO!$E:$E,MATCH($A54,MAESTRO!$P:$P,0)),"")</f>
        <v/>
      </c>
      <c r="I54" s="365">
        <f>IFERROR(INDEX(MAESTRO!$F:$F,MATCH($A54,MAESTRO!$P:$P,0)),"")</f>
        <v/>
      </c>
      <c r="J54" s="365">
        <f>IFERROR(INDEX(MAESTRO!$G:$G,MATCH($A54,MAESTRO!$P:$P,0)),"")</f>
        <v/>
      </c>
      <c r="K54" s="365">
        <f>IFERROR(INDEX(MAESTRO!$L:$L,MATCH($A54,MAESTRO!$P:$P,0)),"")</f>
        <v/>
      </c>
      <c r="L54" s="365">
        <f>IFERROR(INDEX(MAESTRO!$K:$K,MATCH($A54,MAESTRO!$P:$P,0)),"")</f>
        <v/>
      </c>
      <c r="M54" s="365">
        <f>IFERROR(INDEX(MAESTRO!$M:$M,MATCH($A54,MAESTRO!$P:$P,0)),"")</f>
        <v/>
      </c>
    </row>
    <row r="55">
      <c r="A55" s="365" t="n">
        <v>54</v>
      </c>
      <c r="B55" s="365" t="inlineStr">
        <is>
          <t>B</t>
        </is>
      </c>
      <c r="C55" s="365" t="n">
        <v>16</v>
      </c>
      <c r="D55" s="365" t="inlineStr">
        <is>
          <t>B16</t>
        </is>
      </c>
      <c r="E55" s="365">
        <f>IFERROR(INDEX(MAESTRO!$A:$A,MATCH($A55,MAESTRO!$P:$P,0)),"")</f>
        <v/>
      </c>
      <c r="F55" s="365">
        <f>IFERROR(INDEX(MAESTRO!$B:$B,MATCH($A55,MAESTRO!$P:$P,0)),"")</f>
        <v/>
      </c>
      <c r="G55" s="365">
        <f>IFERROR(INDEX(MAESTRO!$D:$D,MATCH($A55,MAESTRO!$P:$P,0)),"")</f>
        <v/>
      </c>
      <c r="H55" s="365">
        <f>IFERROR(INDEX(MAESTRO!$E:$E,MATCH($A55,MAESTRO!$P:$P,0)),"")</f>
        <v/>
      </c>
      <c r="I55" s="365">
        <f>IFERROR(INDEX(MAESTRO!$F:$F,MATCH($A55,MAESTRO!$P:$P,0)),"")</f>
        <v/>
      </c>
      <c r="J55" s="365">
        <f>IFERROR(INDEX(MAESTRO!$G:$G,MATCH($A55,MAESTRO!$P:$P,0)),"")</f>
        <v/>
      </c>
      <c r="K55" s="365">
        <f>IFERROR(INDEX(MAESTRO!$L:$L,MATCH($A55,MAESTRO!$P:$P,0)),"")</f>
        <v/>
      </c>
      <c r="L55" s="365">
        <f>IFERROR(INDEX(MAESTRO!$K:$K,MATCH($A55,MAESTRO!$P:$P,0)),"")</f>
        <v/>
      </c>
      <c r="M55" s="365">
        <f>IFERROR(INDEX(MAESTRO!$M:$M,MATCH($A55,MAESTRO!$P:$P,0)),"")</f>
        <v/>
      </c>
    </row>
    <row r="56">
      <c r="A56" s="365" t="n">
        <v>55</v>
      </c>
      <c r="B56" s="365" t="inlineStr">
        <is>
          <t>B</t>
        </is>
      </c>
      <c r="C56" s="365" t="n">
        <v>31</v>
      </c>
      <c r="D56" s="365" t="inlineStr">
        <is>
          <t>B31</t>
        </is>
      </c>
      <c r="E56" s="365">
        <f>IFERROR(INDEX(MAESTRO!$A:$A,MATCH($A56,MAESTRO!$P:$P,0)),"")</f>
        <v/>
      </c>
      <c r="F56" s="365">
        <f>IFERROR(INDEX(MAESTRO!$B:$B,MATCH($A56,MAESTRO!$P:$P,0)),"")</f>
        <v/>
      </c>
      <c r="G56" s="365">
        <f>IFERROR(INDEX(MAESTRO!$D:$D,MATCH($A56,MAESTRO!$P:$P,0)),"")</f>
        <v/>
      </c>
      <c r="H56" s="365">
        <f>IFERROR(INDEX(MAESTRO!$E:$E,MATCH($A56,MAESTRO!$P:$P,0)),"")</f>
        <v/>
      </c>
      <c r="I56" s="365">
        <f>IFERROR(INDEX(MAESTRO!$F:$F,MATCH($A56,MAESTRO!$P:$P,0)),"")</f>
        <v/>
      </c>
      <c r="J56" s="365">
        <f>IFERROR(INDEX(MAESTRO!$G:$G,MATCH($A56,MAESTRO!$P:$P,0)),"")</f>
        <v/>
      </c>
      <c r="K56" s="365">
        <f>IFERROR(INDEX(MAESTRO!$L:$L,MATCH($A56,MAESTRO!$P:$P,0)),"")</f>
        <v/>
      </c>
      <c r="L56" s="365">
        <f>IFERROR(INDEX(MAESTRO!$K:$K,MATCH($A56,MAESTRO!$P:$P,0)),"")</f>
        <v/>
      </c>
      <c r="M56" s="365">
        <f>IFERROR(INDEX(MAESTRO!$M:$M,MATCH($A56,MAESTRO!$P:$P,0)),"")</f>
        <v/>
      </c>
    </row>
    <row r="57">
      <c r="A57" s="365" t="n">
        <v>56</v>
      </c>
      <c r="B57" s="365" t="inlineStr">
        <is>
          <t>B</t>
        </is>
      </c>
      <c r="C57" s="365" t="n">
        <v>15</v>
      </c>
      <c r="D57" s="365" t="inlineStr">
        <is>
          <t>B15</t>
        </is>
      </c>
      <c r="E57" s="365">
        <f>IFERROR(INDEX(MAESTRO!$A:$A,MATCH($A57,MAESTRO!$P:$P,0)),"")</f>
        <v/>
      </c>
      <c r="F57" s="365">
        <f>IFERROR(INDEX(MAESTRO!$B:$B,MATCH($A57,MAESTRO!$P:$P,0)),"")</f>
        <v/>
      </c>
      <c r="G57" s="365">
        <f>IFERROR(INDEX(MAESTRO!$D:$D,MATCH($A57,MAESTRO!$P:$P,0)),"")</f>
        <v/>
      </c>
      <c r="H57" s="365">
        <f>IFERROR(INDEX(MAESTRO!$E:$E,MATCH($A57,MAESTRO!$P:$P,0)),"")</f>
        <v/>
      </c>
      <c r="I57" s="365">
        <f>IFERROR(INDEX(MAESTRO!$F:$F,MATCH($A57,MAESTRO!$P:$P,0)),"")</f>
        <v/>
      </c>
      <c r="J57" s="365">
        <f>IFERROR(INDEX(MAESTRO!$G:$G,MATCH($A57,MAESTRO!$P:$P,0)),"")</f>
        <v/>
      </c>
      <c r="K57" s="365">
        <f>IFERROR(INDEX(MAESTRO!$L:$L,MATCH($A57,MAESTRO!$P:$P,0)),"")</f>
        <v/>
      </c>
      <c r="L57" s="365">
        <f>IFERROR(INDEX(MAESTRO!$K:$K,MATCH($A57,MAESTRO!$P:$P,0)),"")</f>
        <v/>
      </c>
      <c r="M57" s="365">
        <f>IFERROR(INDEX(MAESTRO!$M:$M,MATCH($A57,MAESTRO!$P:$P,0)),"")</f>
        <v/>
      </c>
    </row>
    <row r="58">
      <c r="A58" s="365" t="n">
        <v>57</v>
      </c>
      <c r="B58" s="365" t="inlineStr">
        <is>
          <t>B</t>
        </is>
      </c>
      <c r="C58" s="365" t="n">
        <v>32</v>
      </c>
      <c r="D58" s="365" t="inlineStr">
        <is>
          <t>B32</t>
        </is>
      </c>
      <c r="E58" s="365">
        <f>IFERROR(INDEX(MAESTRO!$A:$A,MATCH($A58,MAESTRO!$P:$P,0)),"")</f>
        <v/>
      </c>
      <c r="F58" s="365">
        <f>IFERROR(INDEX(MAESTRO!$B:$B,MATCH($A58,MAESTRO!$P:$P,0)),"")</f>
        <v/>
      </c>
      <c r="G58" s="365">
        <f>IFERROR(INDEX(MAESTRO!$D:$D,MATCH($A58,MAESTRO!$P:$P,0)),"")</f>
        <v/>
      </c>
      <c r="H58" s="365">
        <f>IFERROR(INDEX(MAESTRO!$E:$E,MATCH($A58,MAESTRO!$P:$P,0)),"")</f>
        <v/>
      </c>
      <c r="I58" s="365">
        <f>IFERROR(INDEX(MAESTRO!$F:$F,MATCH($A58,MAESTRO!$P:$P,0)),"")</f>
        <v/>
      </c>
      <c r="J58" s="365">
        <f>IFERROR(INDEX(MAESTRO!$G:$G,MATCH($A58,MAESTRO!$P:$P,0)),"")</f>
        <v/>
      </c>
      <c r="K58" s="365">
        <f>IFERROR(INDEX(MAESTRO!$L:$L,MATCH($A58,MAESTRO!$P:$P,0)),"")</f>
        <v/>
      </c>
      <c r="L58" s="365">
        <f>IFERROR(INDEX(MAESTRO!$K:$K,MATCH($A58,MAESTRO!$P:$P,0)),"")</f>
        <v/>
      </c>
      <c r="M58" s="365">
        <f>IFERROR(INDEX(MAESTRO!$M:$M,MATCH($A58,MAESTRO!$P:$P,0)),"")</f>
        <v/>
      </c>
    </row>
    <row r="59">
      <c r="A59" s="365" t="n">
        <v>58</v>
      </c>
      <c r="B59" s="365" t="inlineStr">
        <is>
          <t>B</t>
        </is>
      </c>
      <c r="C59" s="365" t="n">
        <v>14</v>
      </c>
      <c r="D59" s="365" t="inlineStr">
        <is>
          <t>B14</t>
        </is>
      </c>
      <c r="E59" s="365">
        <f>IFERROR(INDEX(MAESTRO!$A:$A,MATCH($A59,MAESTRO!$P:$P,0)),"")</f>
        <v/>
      </c>
      <c r="F59" s="365">
        <f>IFERROR(INDEX(MAESTRO!$B:$B,MATCH($A59,MAESTRO!$P:$P,0)),"")</f>
        <v/>
      </c>
      <c r="G59" s="365">
        <f>IFERROR(INDEX(MAESTRO!$D:$D,MATCH($A59,MAESTRO!$P:$P,0)),"")</f>
        <v/>
      </c>
      <c r="H59" s="365">
        <f>IFERROR(INDEX(MAESTRO!$E:$E,MATCH($A59,MAESTRO!$P:$P,0)),"")</f>
        <v/>
      </c>
      <c r="I59" s="365">
        <f>IFERROR(INDEX(MAESTRO!$F:$F,MATCH($A59,MAESTRO!$P:$P,0)),"")</f>
        <v/>
      </c>
      <c r="J59" s="365">
        <f>IFERROR(INDEX(MAESTRO!$G:$G,MATCH($A59,MAESTRO!$P:$P,0)),"")</f>
        <v/>
      </c>
      <c r="K59" s="365">
        <f>IFERROR(INDEX(MAESTRO!$L:$L,MATCH($A59,MAESTRO!$P:$P,0)),"")</f>
        <v/>
      </c>
      <c r="L59" s="365">
        <f>IFERROR(INDEX(MAESTRO!$K:$K,MATCH($A59,MAESTRO!$P:$P,0)),"")</f>
        <v/>
      </c>
      <c r="M59" s="365">
        <f>IFERROR(INDEX(MAESTRO!$M:$M,MATCH($A59,MAESTRO!$P:$P,0)),"")</f>
        <v/>
      </c>
    </row>
    <row r="60">
      <c r="A60" s="365" t="n">
        <v>59</v>
      </c>
      <c r="B60" s="365" t="inlineStr">
        <is>
          <t>B</t>
        </is>
      </c>
      <c r="C60" s="365" t="n">
        <v>33</v>
      </c>
      <c r="D60" s="365" t="inlineStr">
        <is>
          <t>B33</t>
        </is>
      </c>
      <c r="E60" s="365">
        <f>IFERROR(INDEX(MAESTRO!$A:$A,MATCH($A60,MAESTRO!$P:$P,0)),"")</f>
        <v/>
      </c>
      <c r="F60" s="365">
        <f>IFERROR(INDEX(MAESTRO!$B:$B,MATCH($A60,MAESTRO!$P:$P,0)),"")</f>
        <v/>
      </c>
      <c r="G60" s="365">
        <f>IFERROR(INDEX(MAESTRO!$D:$D,MATCH($A60,MAESTRO!$P:$P,0)),"")</f>
        <v/>
      </c>
      <c r="H60" s="365">
        <f>IFERROR(INDEX(MAESTRO!$E:$E,MATCH($A60,MAESTRO!$P:$P,0)),"")</f>
        <v/>
      </c>
      <c r="I60" s="365">
        <f>IFERROR(INDEX(MAESTRO!$F:$F,MATCH($A60,MAESTRO!$P:$P,0)),"")</f>
        <v/>
      </c>
      <c r="J60" s="365">
        <f>IFERROR(INDEX(MAESTRO!$G:$G,MATCH($A60,MAESTRO!$P:$P,0)),"")</f>
        <v/>
      </c>
      <c r="K60" s="365">
        <f>IFERROR(INDEX(MAESTRO!$L:$L,MATCH($A60,MAESTRO!$P:$P,0)),"")</f>
        <v/>
      </c>
      <c r="L60" s="365">
        <f>IFERROR(INDEX(MAESTRO!$K:$K,MATCH($A60,MAESTRO!$P:$P,0)),"")</f>
        <v/>
      </c>
      <c r="M60" s="365">
        <f>IFERROR(INDEX(MAESTRO!$M:$M,MATCH($A60,MAESTRO!$P:$P,0)),"")</f>
        <v/>
      </c>
    </row>
    <row r="61">
      <c r="A61" s="365" t="n">
        <v>60</v>
      </c>
      <c r="B61" s="365" t="inlineStr">
        <is>
          <t>B</t>
        </is>
      </c>
      <c r="C61" s="365" t="n">
        <v>13</v>
      </c>
      <c r="D61" s="365" t="inlineStr">
        <is>
          <t>B13</t>
        </is>
      </c>
      <c r="E61" s="365">
        <f>IFERROR(INDEX(MAESTRO!$A:$A,MATCH($A61,MAESTRO!$P:$P,0)),"")</f>
        <v/>
      </c>
      <c r="F61" s="365">
        <f>IFERROR(INDEX(MAESTRO!$B:$B,MATCH($A61,MAESTRO!$P:$P,0)),"")</f>
        <v/>
      </c>
      <c r="G61" s="365">
        <f>IFERROR(INDEX(MAESTRO!$D:$D,MATCH($A61,MAESTRO!$P:$P,0)),"")</f>
        <v/>
      </c>
      <c r="H61" s="365">
        <f>IFERROR(INDEX(MAESTRO!$E:$E,MATCH($A61,MAESTRO!$P:$P,0)),"")</f>
        <v/>
      </c>
      <c r="I61" s="365">
        <f>IFERROR(INDEX(MAESTRO!$F:$F,MATCH($A61,MAESTRO!$P:$P,0)),"")</f>
        <v/>
      </c>
      <c r="J61" s="365">
        <f>IFERROR(INDEX(MAESTRO!$G:$G,MATCH($A61,MAESTRO!$P:$P,0)),"")</f>
        <v/>
      </c>
      <c r="K61" s="365">
        <f>IFERROR(INDEX(MAESTRO!$L:$L,MATCH($A61,MAESTRO!$P:$P,0)),"")</f>
        <v/>
      </c>
      <c r="L61" s="365">
        <f>IFERROR(INDEX(MAESTRO!$K:$K,MATCH($A61,MAESTRO!$P:$P,0)),"")</f>
        <v/>
      </c>
      <c r="M61" s="365">
        <f>IFERROR(INDEX(MAESTRO!$M:$M,MATCH($A61,MAESTRO!$P:$P,0)),"")</f>
        <v/>
      </c>
    </row>
    <row r="62">
      <c r="A62" s="365" t="n">
        <v>61</v>
      </c>
      <c r="B62" s="365" t="inlineStr">
        <is>
          <t>B</t>
        </is>
      </c>
      <c r="C62" s="365" t="n">
        <v>34</v>
      </c>
      <c r="D62" s="365" t="inlineStr">
        <is>
          <t>B34</t>
        </is>
      </c>
      <c r="E62" s="365">
        <f>IFERROR(INDEX(MAESTRO!$A:$A,MATCH($A62,MAESTRO!$P:$P,0)),"")</f>
        <v/>
      </c>
      <c r="F62" s="365">
        <f>IFERROR(INDEX(MAESTRO!$B:$B,MATCH($A62,MAESTRO!$P:$P,0)),"")</f>
        <v/>
      </c>
      <c r="G62" s="365">
        <f>IFERROR(INDEX(MAESTRO!$D:$D,MATCH($A62,MAESTRO!$P:$P,0)),"")</f>
        <v/>
      </c>
      <c r="H62" s="365">
        <f>IFERROR(INDEX(MAESTRO!$E:$E,MATCH($A62,MAESTRO!$P:$P,0)),"")</f>
        <v/>
      </c>
      <c r="I62" s="365">
        <f>IFERROR(INDEX(MAESTRO!$F:$F,MATCH($A62,MAESTRO!$P:$P,0)),"")</f>
        <v/>
      </c>
      <c r="J62" s="365">
        <f>IFERROR(INDEX(MAESTRO!$G:$G,MATCH($A62,MAESTRO!$P:$P,0)),"")</f>
        <v/>
      </c>
      <c r="K62" s="365">
        <f>IFERROR(INDEX(MAESTRO!$L:$L,MATCH($A62,MAESTRO!$P:$P,0)),"")</f>
        <v/>
      </c>
      <c r="L62" s="365">
        <f>IFERROR(INDEX(MAESTRO!$K:$K,MATCH($A62,MAESTRO!$P:$P,0)),"")</f>
        <v/>
      </c>
      <c r="M62" s="365">
        <f>IFERROR(INDEX(MAESTRO!$M:$M,MATCH($A62,MAESTRO!$P:$P,0)),"")</f>
        <v/>
      </c>
    </row>
    <row r="63">
      <c r="A63" s="365" t="n">
        <v>62</v>
      </c>
      <c r="B63" s="365" t="inlineStr">
        <is>
          <t>B</t>
        </is>
      </c>
      <c r="C63" s="365" t="n">
        <v>12</v>
      </c>
      <c r="D63" s="365" t="inlineStr">
        <is>
          <t>B12</t>
        </is>
      </c>
      <c r="E63" s="365">
        <f>IFERROR(INDEX(MAESTRO!$A:$A,MATCH($A63,MAESTRO!$P:$P,0)),"")</f>
        <v/>
      </c>
      <c r="F63" s="365">
        <f>IFERROR(INDEX(MAESTRO!$B:$B,MATCH($A63,MAESTRO!$P:$P,0)),"")</f>
        <v/>
      </c>
      <c r="G63" s="365">
        <f>IFERROR(INDEX(MAESTRO!$D:$D,MATCH($A63,MAESTRO!$P:$P,0)),"")</f>
        <v/>
      </c>
      <c r="H63" s="365">
        <f>IFERROR(INDEX(MAESTRO!$E:$E,MATCH($A63,MAESTRO!$P:$P,0)),"")</f>
        <v/>
      </c>
      <c r="I63" s="365">
        <f>IFERROR(INDEX(MAESTRO!$F:$F,MATCH($A63,MAESTRO!$P:$P,0)),"")</f>
        <v/>
      </c>
      <c r="J63" s="365">
        <f>IFERROR(INDEX(MAESTRO!$G:$G,MATCH($A63,MAESTRO!$P:$P,0)),"")</f>
        <v/>
      </c>
      <c r="K63" s="365">
        <f>IFERROR(INDEX(MAESTRO!$L:$L,MATCH($A63,MAESTRO!$P:$P,0)),"")</f>
        <v/>
      </c>
      <c r="L63" s="365">
        <f>IFERROR(INDEX(MAESTRO!$K:$K,MATCH($A63,MAESTRO!$P:$P,0)),"")</f>
        <v/>
      </c>
      <c r="M63" s="365">
        <f>IFERROR(INDEX(MAESTRO!$M:$M,MATCH($A63,MAESTRO!$P:$P,0)),"")</f>
        <v/>
      </c>
    </row>
    <row r="64">
      <c r="A64" s="365" t="n">
        <v>63</v>
      </c>
      <c r="B64" s="365" t="inlineStr">
        <is>
          <t>B</t>
        </is>
      </c>
      <c r="C64" s="365" t="n">
        <v>35</v>
      </c>
      <c r="D64" s="365" t="inlineStr">
        <is>
          <t>B35</t>
        </is>
      </c>
      <c r="E64" s="365">
        <f>IFERROR(INDEX(MAESTRO!$A:$A,MATCH($A64,MAESTRO!$P:$P,0)),"")</f>
        <v/>
      </c>
      <c r="F64" s="365">
        <f>IFERROR(INDEX(MAESTRO!$B:$B,MATCH($A64,MAESTRO!$P:$P,0)),"")</f>
        <v/>
      </c>
      <c r="G64" s="365">
        <f>IFERROR(INDEX(MAESTRO!$D:$D,MATCH($A64,MAESTRO!$P:$P,0)),"")</f>
        <v/>
      </c>
      <c r="H64" s="365">
        <f>IFERROR(INDEX(MAESTRO!$E:$E,MATCH($A64,MAESTRO!$P:$P,0)),"")</f>
        <v/>
      </c>
      <c r="I64" s="365">
        <f>IFERROR(INDEX(MAESTRO!$F:$F,MATCH($A64,MAESTRO!$P:$P,0)),"")</f>
        <v/>
      </c>
      <c r="J64" s="365">
        <f>IFERROR(INDEX(MAESTRO!$G:$G,MATCH($A64,MAESTRO!$P:$P,0)),"")</f>
        <v/>
      </c>
      <c r="K64" s="365">
        <f>IFERROR(INDEX(MAESTRO!$L:$L,MATCH($A64,MAESTRO!$P:$P,0)),"")</f>
        <v/>
      </c>
      <c r="L64" s="365">
        <f>IFERROR(INDEX(MAESTRO!$K:$K,MATCH($A64,MAESTRO!$P:$P,0)),"")</f>
        <v/>
      </c>
      <c r="M64" s="365">
        <f>IFERROR(INDEX(MAESTRO!$M:$M,MATCH($A64,MAESTRO!$P:$P,0)),"")</f>
        <v/>
      </c>
    </row>
    <row r="65">
      <c r="A65" s="365" t="n">
        <v>64</v>
      </c>
      <c r="B65" s="365" t="inlineStr">
        <is>
          <t>B</t>
        </is>
      </c>
      <c r="C65" s="365" t="n">
        <v>11</v>
      </c>
      <c r="D65" s="365" t="inlineStr">
        <is>
          <t>B11</t>
        </is>
      </c>
      <c r="E65" s="365">
        <f>IFERROR(INDEX(MAESTRO!$A:$A,MATCH($A65,MAESTRO!$P:$P,0)),"")</f>
        <v/>
      </c>
      <c r="F65" s="365">
        <f>IFERROR(INDEX(MAESTRO!$B:$B,MATCH($A65,MAESTRO!$P:$P,0)),"")</f>
        <v/>
      </c>
      <c r="G65" s="365">
        <f>IFERROR(INDEX(MAESTRO!$D:$D,MATCH($A65,MAESTRO!$P:$P,0)),"")</f>
        <v/>
      </c>
      <c r="H65" s="365">
        <f>IFERROR(INDEX(MAESTRO!$E:$E,MATCH($A65,MAESTRO!$P:$P,0)),"")</f>
        <v/>
      </c>
      <c r="I65" s="365">
        <f>IFERROR(INDEX(MAESTRO!$F:$F,MATCH($A65,MAESTRO!$P:$P,0)),"")</f>
        <v/>
      </c>
      <c r="J65" s="365">
        <f>IFERROR(INDEX(MAESTRO!$G:$G,MATCH($A65,MAESTRO!$P:$P,0)),"")</f>
        <v/>
      </c>
      <c r="K65" s="365">
        <f>IFERROR(INDEX(MAESTRO!$L:$L,MATCH($A65,MAESTRO!$P:$P,0)),"")</f>
        <v/>
      </c>
      <c r="L65" s="365">
        <f>IFERROR(INDEX(MAESTRO!$K:$K,MATCH($A65,MAESTRO!$P:$P,0)),"")</f>
        <v/>
      </c>
      <c r="M65" s="365">
        <f>IFERROR(INDEX(MAESTRO!$M:$M,MATCH($A65,MAESTRO!$P:$P,0)),"")</f>
        <v/>
      </c>
    </row>
    <row r="66">
      <c r="A66" s="365" t="n">
        <v>65</v>
      </c>
      <c r="B66" s="365" t="inlineStr">
        <is>
          <t>B</t>
        </is>
      </c>
      <c r="C66" s="365" t="n">
        <v>36</v>
      </c>
      <c r="D66" s="365" t="inlineStr">
        <is>
          <t>B36</t>
        </is>
      </c>
      <c r="E66" s="365">
        <f>IFERROR(INDEX(MAESTRO!$A:$A,MATCH($A66,MAESTRO!$P:$P,0)),"")</f>
        <v/>
      </c>
      <c r="F66" s="365">
        <f>IFERROR(INDEX(MAESTRO!$B:$B,MATCH($A66,MAESTRO!$P:$P,0)),"")</f>
        <v/>
      </c>
      <c r="G66" s="365">
        <f>IFERROR(INDEX(MAESTRO!$D:$D,MATCH($A66,MAESTRO!$P:$P,0)),"")</f>
        <v/>
      </c>
      <c r="H66" s="365">
        <f>IFERROR(INDEX(MAESTRO!$E:$E,MATCH($A66,MAESTRO!$P:$P,0)),"")</f>
        <v/>
      </c>
      <c r="I66" s="365">
        <f>IFERROR(INDEX(MAESTRO!$F:$F,MATCH($A66,MAESTRO!$P:$P,0)),"")</f>
        <v/>
      </c>
      <c r="J66" s="365">
        <f>IFERROR(INDEX(MAESTRO!$G:$G,MATCH($A66,MAESTRO!$P:$P,0)),"")</f>
        <v/>
      </c>
      <c r="K66" s="365">
        <f>IFERROR(INDEX(MAESTRO!$L:$L,MATCH($A66,MAESTRO!$P:$P,0)),"")</f>
        <v/>
      </c>
      <c r="L66" s="365">
        <f>IFERROR(INDEX(MAESTRO!$K:$K,MATCH($A66,MAESTRO!$P:$P,0)),"")</f>
        <v/>
      </c>
      <c r="M66" s="365">
        <f>IFERROR(INDEX(MAESTRO!$M:$M,MATCH($A66,MAESTRO!$P:$P,0)),"")</f>
        <v/>
      </c>
    </row>
    <row r="67">
      <c r="A67" s="365" t="n">
        <v>66</v>
      </c>
      <c r="B67" s="365" t="inlineStr">
        <is>
          <t>B</t>
        </is>
      </c>
      <c r="C67" s="365" t="n">
        <v>10</v>
      </c>
      <c r="D67" s="365" t="inlineStr">
        <is>
          <t>B10</t>
        </is>
      </c>
      <c r="E67" s="365">
        <f>IFERROR(INDEX(MAESTRO!$A:$A,MATCH($A67,MAESTRO!$P:$P,0)),"")</f>
        <v/>
      </c>
      <c r="F67" s="365">
        <f>IFERROR(INDEX(MAESTRO!$B:$B,MATCH($A67,MAESTRO!$P:$P,0)),"")</f>
        <v/>
      </c>
      <c r="G67" s="365">
        <f>IFERROR(INDEX(MAESTRO!$D:$D,MATCH($A67,MAESTRO!$P:$P,0)),"")</f>
        <v/>
      </c>
      <c r="H67" s="365">
        <f>IFERROR(INDEX(MAESTRO!$E:$E,MATCH($A67,MAESTRO!$P:$P,0)),"")</f>
        <v/>
      </c>
      <c r="I67" s="365">
        <f>IFERROR(INDEX(MAESTRO!$F:$F,MATCH($A67,MAESTRO!$P:$P,0)),"")</f>
        <v/>
      </c>
      <c r="J67" s="365">
        <f>IFERROR(INDEX(MAESTRO!$G:$G,MATCH($A67,MAESTRO!$P:$P,0)),"")</f>
        <v/>
      </c>
      <c r="K67" s="365">
        <f>IFERROR(INDEX(MAESTRO!$L:$L,MATCH($A67,MAESTRO!$P:$P,0)),"")</f>
        <v/>
      </c>
      <c r="L67" s="365">
        <f>IFERROR(INDEX(MAESTRO!$K:$K,MATCH($A67,MAESTRO!$P:$P,0)),"")</f>
        <v/>
      </c>
      <c r="M67" s="365">
        <f>IFERROR(INDEX(MAESTRO!$M:$M,MATCH($A67,MAESTRO!$P:$P,0)),"")</f>
        <v/>
      </c>
    </row>
    <row r="68">
      <c r="A68" s="365" t="n">
        <v>67</v>
      </c>
      <c r="B68" s="365" t="inlineStr">
        <is>
          <t>B</t>
        </is>
      </c>
      <c r="C68" s="365" t="n">
        <v>37</v>
      </c>
      <c r="D68" s="365" t="inlineStr">
        <is>
          <t>B37</t>
        </is>
      </c>
      <c r="E68" s="365">
        <f>IFERROR(INDEX(MAESTRO!$A:$A,MATCH($A68,MAESTRO!$P:$P,0)),"")</f>
        <v/>
      </c>
      <c r="F68" s="365">
        <f>IFERROR(INDEX(MAESTRO!$B:$B,MATCH($A68,MAESTRO!$P:$P,0)),"")</f>
        <v/>
      </c>
      <c r="G68" s="365">
        <f>IFERROR(INDEX(MAESTRO!$D:$D,MATCH($A68,MAESTRO!$P:$P,0)),"")</f>
        <v/>
      </c>
      <c r="H68" s="365">
        <f>IFERROR(INDEX(MAESTRO!$E:$E,MATCH($A68,MAESTRO!$P:$P,0)),"")</f>
        <v/>
      </c>
      <c r="I68" s="365">
        <f>IFERROR(INDEX(MAESTRO!$F:$F,MATCH($A68,MAESTRO!$P:$P,0)),"")</f>
        <v/>
      </c>
      <c r="J68" s="365">
        <f>IFERROR(INDEX(MAESTRO!$G:$G,MATCH($A68,MAESTRO!$P:$P,0)),"")</f>
        <v/>
      </c>
      <c r="K68" s="365">
        <f>IFERROR(INDEX(MAESTRO!$L:$L,MATCH($A68,MAESTRO!$P:$P,0)),"")</f>
        <v/>
      </c>
      <c r="L68" s="365">
        <f>IFERROR(INDEX(MAESTRO!$K:$K,MATCH($A68,MAESTRO!$P:$P,0)),"")</f>
        <v/>
      </c>
      <c r="M68" s="365">
        <f>IFERROR(INDEX(MAESTRO!$M:$M,MATCH($A68,MAESTRO!$P:$P,0)),"")</f>
        <v/>
      </c>
    </row>
    <row r="69">
      <c r="A69" s="365" t="n">
        <v>68</v>
      </c>
      <c r="B69" s="365" t="inlineStr">
        <is>
          <t>B</t>
        </is>
      </c>
      <c r="C69" s="365" t="n">
        <v>9</v>
      </c>
      <c r="D69" s="365" t="inlineStr">
        <is>
          <t>B9</t>
        </is>
      </c>
      <c r="E69" s="365">
        <f>IFERROR(INDEX(MAESTRO!$A:$A,MATCH($A69,MAESTRO!$P:$P,0)),"")</f>
        <v/>
      </c>
      <c r="F69" s="365">
        <f>IFERROR(INDEX(MAESTRO!$B:$B,MATCH($A69,MAESTRO!$P:$P,0)),"")</f>
        <v/>
      </c>
      <c r="G69" s="365">
        <f>IFERROR(INDEX(MAESTRO!$D:$D,MATCH($A69,MAESTRO!$P:$P,0)),"")</f>
        <v/>
      </c>
      <c r="H69" s="365">
        <f>IFERROR(INDEX(MAESTRO!$E:$E,MATCH($A69,MAESTRO!$P:$P,0)),"")</f>
        <v/>
      </c>
      <c r="I69" s="365">
        <f>IFERROR(INDEX(MAESTRO!$F:$F,MATCH($A69,MAESTRO!$P:$P,0)),"")</f>
        <v/>
      </c>
      <c r="J69" s="365">
        <f>IFERROR(INDEX(MAESTRO!$G:$G,MATCH($A69,MAESTRO!$P:$P,0)),"")</f>
        <v/>
      </c>
      <c r="K69" s="365">
        <f>IFERROR(INDEX(MAESTRO!$L:$L,MATCH($A69,MAESTRO!$P:$P,0)),"")</f>
        <v/>
      </c>
      <c r="L69" s="365">
        <f>IFERROR(INDEX(MAESTRO!$K:$K,MATCH($A69,MAESTRO!$P:$P,0)),"")</f>
        <v/>
      </c>
      <c r="M69" s="365">
        <f>IFERROR(INDEX(MAESTRO!$M:$M,MATCH($A69,MAESTRO!$P:$P,0)),"")</f>
        <v/>
      </c>
    </row>
    <row r="70">
      <c r="A70" s="365" t="n">
        <v>69</v>
      </c>
      <c r="B70" s="365" t="inlineStr">
        <is>
          <t>B</t>
        </is>
      </c>
      <c r="C70" s="365" t="n">
        <v>38</v>
      </c>
      <c r="D70" s="365" t="inlineStr">
        <is>
          <t>B38</t>
        </is>
      </c>
      <c r="E70" s="365">
        <f>IFERROR(INDEX(MAESTRO!$A:$A,MATCH($A70,MAESTRO!$P:$P,0)),"")</f>
        <v/>
      </c>
      <c r="F70" s="365">
        <f>IFERROR(INDEX(MAESTRO!$B:$B,MATCH($A70,MAESTRO!$P:$P,0)),"")</f>
        <v/>
      </c>
      <c r="G70" s="365">
        <f>IFERROR(INDEX(MAESTRO!$D:$D,MATCH($A70,MAESTRO!$P:$P,0)),"")</f>
        <v/>
      </c>
      <c r="H70" s="365">
        <f>IFERROR(INDEX(MAESTRO!$E:$E,MATCH($A70,MAESTRO!$P:$P,0)),"")</f>
        <v/>
      </c>
      <c r="I70" s="365">
        <f>IFERROR(INDEX(MAESTRO!$F:$F,MATCH($A70,MAESTRO!$P:$P,0)),"")</f>
        <v/>
      </c>
      <c r="J70" s="365">
        <f>IFERROR(INDEX(MAESTRO!$G:$G,MATCH($A70,MAESTRO!$P:$P,0)),"")</f>
        <v/>
      </c>
      <c r="K70" s="365">
        <f>IFERROR(INDEX(MAESTRO!$L:$L,MATCH($A70,MAESTRO!$P:$P,0)),"")</f>
        <v/>
      </c>
      <c r="L70" s="365">
        <f>IFERROR(INDEX(MAESTRO!$K:$K,MATCH($A70,MAESTRO!$P:$P,0)),"")</f>
        <v/>
      </c>
      <c r="M70" s="365">
        <f>IFERROR(INDEX(MAESTRO!$M:$M,MATCH($A70,MAESTRO!$P:$P,0)),"")</f>
        <v/>
      </c>
    </row>
    <row r="71">
      <c r="A71" s="365" t="n">
        <v>70</v>
      </c>
      <c r="B71" s="365" t="inlineStr">
        <is>
          <t>B</t>
        </is>
      </c>
      <c r="C71" s="365" t="n">
        <v>8</v>
      </c>
      <c r="D71" s="365" t="inlineStr">
        <is>
          <t>B8</t>
        </is>
      </c>
      <c r="E71" s="365">
        <f>IFERROR(INDEX(MAESTRO!$A:$A,MATCH($A71,MAESTRO!$P:$P,0)),"")</f>
        <v/>
      </c>
      <c r="F71" s="365">
        <f>IFERROR(INDEX(MAESTRO!$B:$B,MATCH($A71,MAESTRO!$P:$P,0)),"")</f>
        <v/>
      </c>
      <c r="G71" s="365">
        <f>IFERROR(INDEX(MAESTRO!$D:$D,MATCH($A71,MAESTRO!$P:$P,0)),"")</f>
        <v/>
      </c>
      <c r="H71" s="365">
        <f>IFERROR(INDEX(MAESTRO!$E:$E,MATCH($A71,MAESTRO!$P:$P,0)),"")</f>
        <v/>
      </c>
      <c r="I71" s="365">
        <f>IFERROR(INDEX(MAESTRO!$F:$F,MATCH($A71,MAESTRO!$P:$P,0)),"")</f>
        <v/>
      </c>
      <c r="J71" s="365">
        <f>IFERROR(INDEX(MAESTRO!$G:$G,MATCH($A71,MAESTRO!$P:$P,0)),"")</f>
        <v/>
      </c>
      <c r="K71" s="365">
        <f>IFERROR(INDEX(MAESTRO!$L:$L,MATCH($A71,MAESTRO!$P:$P,0)),"")</f>
        <v/>
      </c>
      <c r="L71" s="365">
        <f>IFERROR(INDEX(MAESTRO!$K:$K,MATCH($A71,MAESTRO!$P:$P,0)),"")</f>
        <v/>
      </c>
      <c r="M71" s="365">
        <f>IFERROR(INDEX(MAESTRO!$M:$M,MATCH($A71,MAESTRO!$P:$P,0)),"")</f>
        <v/>
      </c>
    </row>
    <row r="72">
      <c r="A72" s="365" t="n">
        <v>71</v>
      </c>
      <c r="B72" s="365" t="inlineStr">
        <is>
          <t>B</t>
        </is>
      </c>
      <c r="C72" s="365" t="n">
        <v>39</v>
      </c>
      <c r="D72" s="365" t="inlineStr">
        <is>
          <t>B39</t>
        </is>
      </c>
      <c r="E72" s="365">
        <f>IFERROR(INDEX(MAESTRO!$A:$A,MATCH($A72,MAESTRO!$P:$P,0)),"")</f>
        <v/>
      </c>
      <c r="F72" s="365">
        <f>IFERROR(INDEX(MAESTRO!$B:$B,MATCH($A72,MAESTRO!$P:$P,0)),"")</f>
        <v/>
      </c>
      <c r="G72" s="365">
        <f>IFERROR(INDEX(MAESTRO!$D:$D,MATCH($A72,MAESTRO!$P:$P,0)),"")</f>
        <v/>
      </c>
      <c r="H72" s="365">
        <f>IFERROR(INDEX(MAESTRO!$E:$E,MATCH($A72,MAESTRO!$P:$P,0)),"")</f>
        <v/>
      </c>
      <c r="I72" s="365">
        <f>IFERROR(INDEX(MAESTRO!$F:$F,MATCH($A72,MAESTRO!$P:$P,0)),"")</f>
        <v/>
      </c>
      <c r="J72" s="365">
        <f>IFERROR(INDEX(MAESTRO!$G:$G,MATCH($A72,MAESTRO!$P:$P,0)),"")</f>
        <v/>
      </c>
      <c r="K72" s="365">
        <f>IFERROR(INDEX(MAESTRO!$L:$L,MATCH($A72,MAESTRO!$P:$P,0)),"")</f>
        <v/>
      </c>
      <c r="L72" s="365">
        <f>IFERROR(INDEX(MAESTRO!$K:$K,MATCH($A72,MAESTRO!$P:$P,0)),"")</f>
        <v/>
      </c>
      <c r="M72" s="365">
        <f>IFERROR(INDEX(MAESTRO!$M:$M,MATCH($A72,MAESTRO!$P:$P,0)),"")</f>
        <v/>
      </c>
    </row>
    <row r="73">
      <c r="A73" s="365" t="n">
        <v>72</v>
      </c>
      <c r="B73" s="365" t="inlineStr">
        <is>
          <t>B</t>
        </is>
      </c>
      <c r="C73" s="365" t="n">
        <v>7</v>
      </c>
      <c r="D73" s="365" t="inlineStr">
        <is>
          <t>B7</t>
        </is>
      </c>
      <c r="E73" s="365">
        <f>IFERROR(INDEX(MAESTRO!$A:$A,MATCH($A73,MAESTRO!$P:$P,0)),"")</f>
        <v/>
      </c>
      <c r="F73" s="365">
        <f>IFERROR(INDEX(MAESTRO!$B:$B,MATCH($A73,MAESTRO!$P:$P,0)),"")</f>
        <v/>
      </c>
      <c r="G73" s="365">
        <f>IFERROR(INDEX(MAESTRO!$D:$D,MATCH($A73,MAESTRO!$P:$P,0)),"")</f>
        <v/>
      </c>
      <c r="H73" s="365">
        <f>IFERROR(INDEX(MAESTRO!$E:$E,MATCH($A73,MAESTRO!$P:$P,0)),"")</f>
        <v/>
      </c>
      <c r="I73" s="365">
        <f>IFERROR(INDEX(MAESTRO!$F:$F,MATCH($A73,MAESTRO!$P:$P,0)),"")</f>
        <v/>
      </c>
      <c r="J73" s="365">
        <f>IFERROR(INDEX(MAESTRO!$G:$G,MATCH($A73,MAESTRO!$P:$P,0)),"")</f>
        <v/>
      </c>
      <c r="K73" s="365">
        <f>IFERROR(INDEX(MAESTRO!$L:$L,MATCH($A73,MAESTRO!$P:$P,0)),"")</f>
        <v/>
      </c>
      <c r="L73" s="365">
        <f>IFERROR(INDEX(MAESTRO!$K:$K,MATCH($A73,MAESTRO!$P:$P,0)),"")</f>
        <v/>
      </c>
      <c r="M73" s="365">
        <f>IFERROR(INDEX(MAESTRO!$M:$M,MATCH($A73,MAESTRO!$P:$P,0)),"")</f>
        <v/>
      </c>
    </row>
    <row r="74">
      <c r="A74" s="365" t="n">
        <v>73</v>
      </c>
      <c r="B74" s="365" t="inlineStr">
        <is>
          <t>B</t>
        </is>
      </c>
      <c r="C74" s="365" t="n">
        <v>6</v>
      </c>
      <c r="D74" s="365" t="inlineStr">
        <is>
          <t>B6</t>
        </is>
      </c>
      <c r="E74" s="365">
        <f>IFERROR(INDEX(MAESTRO!$A:$A,MATCH($A74,MAESTRO!$P:$P,0)),"")</f>
        <v/>
      </c>
      <c r="F74" s="365">
        <f>IFERROR(INDEX(MAESTRO!$B:$B,MATCH($A74,MAESTRO!$P:$P,0)),"")</f>
        <v/>
      </c>
      <c r="G74" s="365">
        <f>IFERROR(INDEX(MAESTRO!$D:$D,MATCH($A74,MAESTRO!$P:$P,0)),"")</f>
        <v/>
      </c>
      <c r="H74" s="365">
        <f>IFERROR(INDEX(MAESTRO!$E:$E,MATCH($A74,MAESTRO!$P:$P,0)),"")</f>
        <v/>
      </c>
      <c r="I74" s="365">
        <f>IFERROR(INDEX(MAESTRO!$F:$F,MATCH($A74,MAESTRO!$P:$P,0)),"")</f>
        <v/>
      </c>
      <c r="J74" s="365">
        <f>IFERROR(INDEX(MAESTRO!$G:$G,MATCH($A74,MAESTRO!$P:$P,0)),"")</f>
        <v/>
      </c>
      <c r="K74" s="365">
        <f>IFERROR(INDEX(MAESTRO!$L:$L,MATCH($A74,MAESTRO!$P:$P,0)),"")</f>
        <v/>
      </c>
      <c r="L74" s="365">
        <f>IFERROR(INDEX(MAESTRO!$K:$K,MATCH($A74,MAESTRO!$P:$P,0)),"")</f>
        <v/>
      </c>
      <c r="M74" s="365">
        <f>IFERROR(INDEX(MAESTRO!$M:$M,MATCH($A74,MAESTRO!$P:$P,0)),"")</f>
        <v/>
      </c>
    </row>
    <row r="75">
      <c r="A75" s="365" t="n">
        <v>74</v>
      </c>
      <c r="B75" s="365" t="inlineStr">
        <is>
          <t>B</t>
        </is>
      </c>
      <c r="C75" s="365" t="n">
        <v>5</v>
      </c>
      <c r="D75" s="365" t="inlineStr">
        <is>
          <t>B5</t>
        </is>
      </c>
      <c r="E75" s="365">
        <f>IFERROR(INDEX(MAESTRO!$A:$A,MATCH($A75,MAESTRO!$P:$P,0)),"")</f>
        <v/>
      </c>
      <c r="F75" s="365">
        <f>IFERROR(INDEX(MAESTRO!$B:$B,MATCH($A75,MAESTRO!$P:$P,0)),"")</f>
        <v/>
      </c>
      <c r="G75" s="365">
        <f>IFERROR(INDEX(MAESTRO!$D:$D,MATCH($A75,MAESTRO!$P:$P,0)),"")</f>
        <v/>
      </c>
      <c r="H75" s="365">
        <f>IFERROR(INDEX(MAESTRO!$E:$E,MATCH($A75,MAESTRO!$P:$P,0)),"")</f>
        <v/>
      </c>
      <c r="I75" s="365">
        <f>IFERROR(INDEX(MAESTRO!$F:$F,MATCH($A75,MAESTRO!$P:$P,0)),"")</f>
        <v/>
      </c>
      <c r="J75" s="365">
        <f>IFERROR(INDEX(MAESTRO!$G:$G,MATCH($A75,MAESTRO!$P:$P,0)),"")</f>
        <v/>
      </c>
      <c r="K75" s="365">
        <f>IFERROR(INDEX(MAESTRO!$L:$L,MATCH($A75,MAESTRO!$P:$P,0)),"")</f>
        <v/>
      </c>
      <c r="L75" s="365">
        <f>IFERROR(INDEX(MAESTRO!$K:$K,MATCH($A75,MAESTRO!$P:$P,0)),"")</f>
        <v/>
      </c>
      <c r="M75" s="365">
        <f>IFERROR(INDEX(MAESTRO!$M:$M,MATCH($A75,MAESTRO!$P:$P,0)),"")</f>
        <v/>
      </c>
    </row>
    <row r="76">
      <c r="A76" s="365" t="n">
        <v>75</v>
      </c>
      <c r="B76" s="365" t="inlineStr">
        <is>
          <t>B</t>
        </is>
      </c>
      <c r="C76" s="365" t="n">
        <v>4</v>
      </c>
      <c r="D76" s="365" t="inlineStr">
        <is>
          <t>B4</t>
        </is>
      </c>
      <c r="E76" s="365">
        <f>IFERROR(INDEX(MAESTRO!$A:$A,MATCH($A76,MAESTRO!$P:$P,0)),"")</f>
        <v/>
      </c>
      <c r="F76" s="365">
        <f>IFERROR(INDEX(MAESTRO!$B:$B,MATCH($A76,MAESTRO!$P:$P,0)),"")</f>
        <v/>
      </c>
      <c r="G76" s="365">
        <f>IFERROR(INDEX(MAESTRO!$D:$D,MATCH($A76,MAESTRO!$P:$P,0)),"")</f>
        <v/>
      </c>
      <c r="H76" s="365">
        <f>IFERROR(INDEX(MAESTRO!$E:$E,MATCH($A76,MAESTRO!$P:$P,0)),"")</f>
        <v/>
      </c>
      <c r="I76" s="365">
        <f>IFERROR(INDEX(MAESTRO!$F:$F,MATCH($A76,MAESTRO!$P:$P,0)),"")</f>
        <v/>
      </c>
      <c r="J76" s="365">
        <f>IFERROR(INDEX(MAESTRO!$G:$G,MATCH($A76,MAESTRO!$P:$P,0)),"")</f>
        <v/>
      </c>
      <c r="K76" s="365">
        <f>IFERROR(INDEX(MAESTRO!$L:$L,MATCH($A76,MAESTRO!$P:$P,0)),"")</f>
        <v/>
      </c>
      <c r="L76" s="365">
        <f>IFERROR(INDEX(MAESTRO!$K:$K,MATCH($A76,MAESTRO!$P:$P,0)),"")</f>
        <v/>
      </c>
      <c r="M76" s="365">
        <f>IFERROR(INDEX(MAESTRO!$M:$M,MATCH($A76,MAESTRO!$P:$P,0)),"")</f>
        <v/>
      </c>
    </row>
    <row r="77">
      <c r="A77" s="365" t="n">
        <v>76</v>
      </c>
      <c r="B77" s="365" t="inlineStr">
        <is>
          <t>B</t>
        </is>
      </c>
      <c r="C77" s="365" t="n">
        <v>3</v>
      </c>
      <c r="D77" s="365" t="inlineStr">
        <is>
          <t>B3</t>
        </is>
      </c>
      <c r="E77" s="365">
        <f>IFERROR(INDEX(MAESTRO!$A:$A,MATCH($A77,MAESTRO!$P:$P,0)),"")</f>
        <v/>
      </c>
      <c r="F77" s="365">
        <f>IFERROR(INDEX(MAESTRO!$B:$B,MATCH($A77,MAESTRO!$P:$P,0)),"")</f>
        <v/>
      </c>
      <c r="G77" s="365">
        <f>IFERROR(INDEX(MAESTRO!$D:$D,MATCH($A77,MAESTRO!$P:$P,0)),"")</f>
        <v/>
      </c>
      <c r="H77" s="365">
        <f>IFERROR(INDEX(MAESTRO!$E:$E,MATCH($A77,MAESTRO!$P:$P,0)),"")</f>
        <v/>
      </c>
      <c r="I77" s="365">
        <f>IFERROR(INDEX(MAESTRO!$F:$F,MATCH($A77,MAESTRO!$P:$P,0)),"")</f>
        <v/>
      </c>
      <c r="J77" s="365">
        <f>IFERROR(INDEX(MAESTRO!$G:$G,MATCH($A77,MAESTRO!$P:$P,0)),"")</f>
        <v/>
      </c>
      <c r="K77" s="365">
        <f>IFERROR(INDEX(MAESTRO!$L:$L,MATCH($A77,MAESTRO!$P:$P,0)),"")</f>
        <v/>
      </c>
      <c r="L77" s="365">
        <f>IFERROR(INDEX(MAESTRO!$K:$K,MATCH($A77,MAESTRO!$P:$P,0)),"")</f>
        <v/>
      </c>
      <c r="M77" s="365">
        <f>IFERROR(INDEX(MAESTRO!$M:$M,MATCH($A77,MAESTRO!$P:$P,0)),"")</f>
        <v/>
      </c>
    </row>
    <row r="78">
      <c r="A78" s="365" t="n">
        <v>77</v>
      </c>
      <c r="B78" s="365" t="inlineStr">
        <is>
          <t>B</t>
        </is>
      </c>
      <c r="C78" s="365" t="n">
        <v>2</v>
      </c>
      <c r="D78" s="365" t="inlineStr">
        <is>
          <t>B2</t>
        </is>
      </c>
      <c r="E78" s="365">
        <f>IFERROR(INDEX(MAESTRO!$A:$A,MATCH($A78,MAESTRO!$P:$P,0)),"")</f>
        <v/>
      </c>
      <c r="F78" s="365">
        <f>IFERROR(INDEX(MAESTRO!$B:$B,MATCH($A78,MAESTRO!$P:$P,0)),"")</f>
        <v/>
      </c>
      <c r="G78" s="365">
        <f>IFERROR(INDEX(MAESTRO!$D:$D,MATCH($A78,MAESTRO!$P:$P,0)),"")</f>
        <v/>
      </c>
      <c r="H78" s="365">
        <f>IFERROR(INDEX(MAESTRO!$E:$E,MATCH($A78,MAESTRO!$P:$P,0)),"")</f>
        <v/>
      </c>
      <c r="I78" s="365">
        <f>IFERROR(INDEX(MAESTRO!$F:$F,MATCH($A78,MAESTRO!$P:$P,0)),"")</f>
        <v/>
      </c>
      <c r="J78" s="365">
        <f>IFERROR(INDEX(MAESTRO!$G:$G,MATCH($A78,MAESTRO!$P:$P,0)),"")</f>
        <v/>
      </c>
      <c r="K78" s="365">
        <f>IFERROR(INDEX(MAESTRO!$L:$L,MATCH($A78,MAESTRO!$P:$P,0)),"")</f>
        <v/>
      </c>
      <c r="L78" s="365">
        <f>IFERROR(INDEX(MAESTRO!$K:$K,MATCH($A78,MAESTRO!$P:$P,0)),"")</f>
        <v/>
      </c>
      <c r="M78" s="365">
        <f>IFERROR(INDEX(MAESTRO!$M:$M,MATCH($A78,MAESTRO!$P:$P,0)),"")</f>
        <v/>
      </c>
    </row>
    <row r="79">
      <c r="A79" s="365" t="n">
        <v>78</v>
      </c>
      <c r="B79" s="365" t="inlineStr">
        <is>
          <t>B</t>
        </is>
      </c>
      <c r="C79" s="365" t="n">
        <v>1</v>
      </c>
      <c r="D79" s="365" t="inlineStr">
        <is>
          <t>B1</t>
        </is>
      </c>
      <c r="E79" s="365">
        <f>IFERROR(INDEX(MAESTRO!$A:$A,MATCH($A79,MAESTRO!$P:$P,0)),"")</f>
        <v/>
      </c>
      <c r="F79" s="365">
        <f>IFERROR(INDEX(MAESTRO!$B:$B,MATCH($A79,MAESTRO!$P:$P,0)),"")</f>
        <v/>
      </c>
      <c r="G79" s="365">
        <f>IFERROR(INDEX(MAESTRO!$D:$D,MATCH($A79,MAESTRO!$P:$P,0)),"")</f>
        <v/>
      </c>
      <c r="H79" s="365">
        <f>IFERROR(INDEX(MAESTRO!$E:$E,MATCH($A79,MAESTRO!$P:$P,0)),"")</f>
        <v/>
      </c>
      <c r="I79" s="365">
        <f>IFERROR(INDEX(MAESTRO!$F:$F,MATCH($A79,MAESTRO!$P:$P,0)),"")</f>
        <v/>
      </c>
      <c r="J79" s="365">
        <f>IFERROR(INDEX(MAESTRO!$G:$G,MATCH($A79,MAESTRO!$P:$P,0)),"")</f>
        <v/>
      </c>
      <c r="K79" s="365">
        <f>IFERROR(INDEX(MAESTRO!$L:$L,MATCH($A79,MAESTRO!$P:$P,0)),"")</f>
        <v/>
      </c>
      <c r="L79" s="365">
        <f>IFERROR(INDEX(MAESTRO!$K:$K,MATCH($A79,MAESTRO!$P:$P,0)),"")</f>
        <v/>
      </c>
      <c r="M79" s="365">
        <f>IFERROR(INDEX(MAESTRO!$M:$M,MATCH($A79,MAESTRO!$P:$P,0)),"")</f>
        <v/>
      </c>
    </row>
    <row r="80">
      <c r="A80" s="365" t="n">
        <v>79</v>
      </c>
      <c r="B80" s="365" t="inlineStr">
        <is>
          <t>C</t>
        </is>
      </c>
      <c r="C80" s="365" t="n">
        <v>23</v>
      </c>
      <c r="D80" s="365" t="inlineStr">
        <is>
          <t>C23</t>
        </is>
      </c>
      <c r="E80" s="365">
        <f>IFERROR(INDEX(MAESTRO!$A:$A,MATCH($A80,MAESTRO!$P:$P,0)),"")</f>
        <v/>
      </c>
      <c r="F80" s="365">
        <f>IFERROR(INDEX(MAESTRO!$B:$B,MATCH($A80,MAESTRO!$P:$P,0)),"")</f>
        <v/>
      </c>
      <c r="G80" s="365">
        <f>IFERROR(INDEX(MAESTRO!$D:$D,MATCH($A80,MAESTRO!$P:$P,0)),"")</f>
        <v/>
      </c>
      <c r="H80" s="365">
        <f>IFERROR(INDEX(MAESTRO!$E:$E,MATCH($A80,MAESTRO!$P:$P,0)),"")</f>
        <v/>
      </c>
      <c r="I80" s="365">
        <f>IFERROR(INDEX(MAESTRO!$F:$F,MATCH($A80,MAESTRO!$P:$P,0)),"")</f>
        <v/>
      </c>
      <c r="J80" s="365">
        <f>IFERROR(INDEX(MAESTRO!$G:$G,MATCH($A80,MAESTRO!$P:$P,0)),"")</f>
        <v/>
      </c>
      <c r="K80" s="365">
        <f>IFERROR(INDEX(MAESTRO!$L:$L,MATCH($A80,MAESTRO!$P:$P,0)),"")</f>
        <v/>
      </c>
      <c r="L80" s="365">
        <f>IFERROR(INDEX(MAESTRO!$K:$K,MATCH($A80,MAESTRO!$P:$P,0)),"")</f>
        <v/>
      </c>
      <c r="M80" s="365">
        <f>IFERROR(INDEX(MAESTRO!$M:$M,MATCH($A80,MAESTRO!$P:$P,0)),"")</f>
        <v/>
      </c>
    </row>
    <row r="81">
      <c r="A81" s="365" t="n">
        <v>80</v>
      </c>
      <c r="B81" s="365" t="inlineStr">
        <is>
          <t>C</t>
        </is>
      </c>
      <c r="C81" s="365" t="n">
        <v>24</v>
      </c>
      <c r="D81" s="365" t="inlineStr">
        <is>
          <t>C24</t>
        </is>
      </c>
      <c r="E81" s="365">
        <f>IFERROR(INDEX(MAESTRO!$A:$A,MATCH($A81,MAESTRO!$P:$P,0)),"")</f>
        <v/>
      </c>
      <c r="F81" s="365">
        <f>IFERROR(INDEX(MAESTRO!$B:$B,MATCH($A81,MAESTRO!$P:$P,0)),"")</f>
        <v/>
      </c>
      <c r="G81" s="365">
        <f>IFERROR(INDEX(MAESTRO!$D:$D,MATCH($A81,MAESTRO!$P:$P,0)),"")</f>
        <v/>
      </c>
      <c r="H81" s="365">
        <f>IFERROR(INDEX(MAESTRO!$E:$E,MATCH($A81,MAESTRO!$P:$P,0)),"")</f>
        <v/>
      </c>
      <c r="I81" s="365">
        <f>IFERROR(INDEX(MAESTRO!$F:$F,MATCH($A81,MAESTRO!$P:$P,0)),"")</f>
        <v/>
      </c>
      <c r="J81" s="365">
        <f>IFERROR(INDEX(MAESTRO!$G:$G,MATCH($A81,MAESTRO!$P:$P,0)),"")</f>
        <v/>
      </c>
      <c r="K81" s="365">
        <f>IFERROR(INDEX(MAESTRO!$L:$L,MATCH($A81,MAESTRO!$P:$P,0)),"")</f>
        <v/>
      </c>
      <c r="L81" s="365">
        <f>IFERROR(INDEX(MAESTRO!$K:$K,MATCH($A81,MAESTRO!$P:$P,0)),"")</f>
        <v/>
      </c>
      <c r="M81" s="365">
        <f>IFERROR(INDEX(MAESTRO!$M:$M,MATCH($A81,MAESTRO!$P:$P,0)),"")</f>
        <v/>
      </c>
    </row>
    <row r="82">
      <c r="A82" s="365" t="n">
        <v>81</v>
      </c>
      <c r="B82" s="365" t="inlineStr">
        <is>
          <t>C</t>
        </is>
      </c>
      <c r="C82" s="365" t="n">
        <v>22</v>
      </c>
      <c r="D82" s="365" t="inlineStr">
        <is>
          <t>C22</t>
        </is>
      </c>
      <c r="E82" s="365">
        <f>IFERROR(INDEX(MAESTRO!$A:$A,MATCH($A82,MAESTRO!$P:$P,0)),"")</f>
        <v/>
      </c>
      <c r="F82" s="365">
        <f>IFERROR(INDEX(MAESTRO!$B:$B,MATCH($A82,MAESTRO!$P:$P,0)),"")</f>
        <v/>
      </c>
      <c r="G82" s="365">
        <f>IFERROR(INDEX(MAESTRO!$D:$D,MATCH($A82,MAESTRO!$P:$P,0)),"")</f>
        <v/>
      </c>
      <c r="H82" s="365">
        <f>IFERROR(INDEX(MAESTRO!$E:$E,MATCH($A82,MAESTRO!$P:$P,0)),"")</f>
        <v/>
      </c>
      <c r="I82" s="365">
        <f>IFERROR(INDEX(MAESTRO!$F:$F,MATCH($A82,MAESTRO!$P:$P,0)),"")</f>
        <v/>
      </c>
      <c r="J82" s="365">
        <f>IFERROR(INDEX(MAESTRO!$G:$G,MATCH($A82,MAESTRO!$P:$P,0)),"")</f>
        <v/>
      </c>
      <c r="K82" s="365">
        <f>IFERROR(INDEX(MAESTRO!$L:$L,MATCH($A82,MAESTRO!$P:$P,0)),"")</f>
        <v/>
      </c>
      <c r="L82" s="365">
        <f>IFERROR(INDEX(MAESTRO!$K:$K,MATCH($A82,MAESTRO!$P:$P,0)),"")</f>
        <v/>
      </c>
      <c r="M82" s="365">
        <f>IFERROR(INDEX(MAESTRO!$M:$M,MATCH($A82,MAESTRO!$P:$P,0)),"")</f>
        <v/>
      </c>
    </row>
    <row r="83">
      <c r="A83" s="365" t="n">
        <v>82</v>
      </c>
      <c r="B83" s="365" t="inlineStr">
        <is>
          <t>C</t>
        </is>
      </c>
      <c r="C83" s="365" t="n">
        <v>25</v>
      </c>
      <c r="D83" s="365" t="inlineStr">
        <is>
          <t>C25</t>
        </is>
      </c>
      <c r="E83" s="365">
        <f>IFERROR(INDEX(MAESTRO!$A:$A,MATCH($A83,MAESTRO!$P:$P,0)),"")</f>
        <v/>
      </c>
      <c r="F83" s="365">
        <f>IFERROR(INDEX(MAESTRO!$B:$B,MATCH($A83,MAESTRO!$P:$P,0)),"")</f>
        <v/>
      </c>
      <c r="G83" s="365">
        <f>IFERROR(INDEX(MAESTRO!$D:$D,MATCH($A83,MAESTRO!$P:$P,0)),"")</f>
        <v/>
      </c>
      <c r="H83" s="365">
        <f>IFERROR(INDEX(MAESTRO!$E:$E,MATCH($A83,MAESTRO!$P:$P,0)),"")</f>
        <v/>
      </c>
      <c r="I83" s="365">
        <f>IFERROR(INDEX(MAESTRO!$F:$F,MATCH($A83,MAESTRO!$P:$P,0)),"")</f>
        <v/>
      </c>
      <c r="J83" s="365">
        <f>IFERROR(INDEX(MAESTRO!$G:$G,MATCH($A83,MAESTRO!$P:$P,0)),"")</f>
        <v/>
      </c>
      <c r="K83" s="365">
        <f>IFERROR(INDEX(MAESTRO!$L:$L,MATCH($A83,MAESTRO!$P:$P,0)),"")</f>
        <v/>
      </c>
      <c r="L83" s="365">
        <f>IFERROR(INDEX(MAESTRO!$K:$K,MATCH($A83,MAESTRO!$P:$P,0)),"")</f>
        <v/>
      </c>
      <c r="M83" s="365">
        <f>IFERROR(INDEX(MAESTRO!$M:$M,MATCH($A83,MAESTRO!$P:$P,0)),"")</f>
        <v/>
      </c>
    </row>
    <row r="84">
      <c r="A84" s="365" t="n">
        <v>83</v>
      </c>
      <c r="B84" s="365" t="inlineStr">
        <is>
          <t>C</t>
        </is>
      </c>
      <c r="C84" s="365" t="n">
        <v>21</v>
      </c>
      <c r="D84" s="365" t="inlineStr">
        <is>
          <t>C21</t>
        </is>
      </c>
      <c r="E84" s="365">
        <f>IFERROR(INDEX(MAESTRO!$A:$A,MATCH($A84,MAESTRO!$P:$P,0)),"")</f>
        <v/>
      </c>
      <c r="F84" s="365">
        <f>IFERROR(INDEX(MAESTRO!$B:$B,MATCH($A84,MAESTRO!$P:$P,0)),"")</f>
        <v/>
      </c>
      <c r="G84" s="365">
        <f>IFERROR(INDEX(MAESTRO!$D:$D,MATCH($A84,MAESTRO!$P:$P,0)),"")</f>
        <v/>
      </c>
      <c r="H84" s="365">
        <f>IFERROR(INDEX(MAESTRO!$E:$E,MATCH($A84,MAESTRO!$P:$P,0)),"")</f>
        <v/>
      </c>
      <c r="I84" s="365">
        <f>IFERROR(INDEX(MAESTRO!$F:$F,MATCH($A84,MAESTRO!$P:$P,0)),"")</f>
        <v/>
      </c>
      <c r="J84" s="365">
        <f>IFERROR(INDEX(MAESTRO!$G:$G,MATCH($A84,MAESTRO!$P:$P,0)),"")</f>
        <v/>
      </c>
      <c r="K84" s="365">
        <f>IFERROR(INDEX(MAESTRO!$L:$L,MATCH($A84,MAESTRO!$P:$P,0)),"")</f>
        <v/>
      </c>
      <c r="L84" s="365">
        <f>IFERROR(INDEX(MAESTRO!$K:$K,MATCH($A84,MAESTRO!$P:$P,0)),"")</f>
        <v/>
      </c>
      <c r="M84" s="365">
        <f>IFERROR(INDEX(MAESTRO!$M:$M,MATCH($A84,MAESTRO!$P:$P,0)),"")</f>
        <v/>
      </c>
    </row>
    <row r="85">
      <c r="A85" s="365" t="n">
        <v>84</v>
      </c>
      <c r="B85" s="365" t="inlineStr">
        <is>
          <t>C</t>
        </is>
      </c>
      <c r="C85" s="365" t="n">
        <v>26</v>
      </c>
      <c r="D85" s="365" t="inlineStr">
        <is>
          <t>C26</t>
        </is>
      </c>
      <c r="E85" s="365">
        <f>IFERROR(INDEX(MAESTRO!$A:$A,MATCH($A85,MAESTRO!$P:$P,0)),"")</f>
        <v/>
      </c>
      <c r="F85" s="365">
        <f>IFERROR(INDEX(MAESTRO!$B:$B,MATCH($A85,MAESTRO!$P:$P,0)),"")</f>
        <v/>
      </c>
      <c r="G85" s="365">
        <f>IFERROR(INDEX(MAESTRO!$D:$D,MATCH($A85,MAESTRO!$P:$P,0)),"")</f>
        <v/>
      </c>
      <c r="H85" s="365">
        <f>IFERROR(INDEX(MAESTRO!$E:$E,MATCH($A85,MAESTRO!$P:$P,0)),"")</f>
        <v/>
      </c>
      <c r="I85" s="365">
        <f>IFERROR(INDEX(MAESTRO!$F:$F,MATCH($A85,MAESTRO!$P:$P,0)),"")</f>
        <v/>
      </c>
      <c r="J85" s="365">
        <f>IFERROR(INDEX(MAESTRO!$G:$G,MATCH($A85,MAESTRO!$P:$P,0)),"")</f>
        <v/>
      </c>
      <c r="K85" s="365">
        <f>IFERROR(INDEX(MAESTRO!$L:$L,MATCH($A85,MAESTRO!$P:$P,0)),"")</f>
        <v/>
      </c>
      <c r="L85" s="365">
        <f>IFERROR(INDEX(MAESTRO!$K:$K,MATCH($A85,MAESTRO!$P:$P,0)),"")</f>
        <v/>
      </c>
      <c r="M85" s="365">
        <f>IFERROR(INDEX(MAESTRO!$M:$M,MATCH($A85,MAESTRO!$P:$P,0)),"")</f>
        <v/>
      </c>
    </row>
    <row r="86">
      <c r="A86" s="365" t="n">
        <v>85</v>
      </c>
      <c r="B86" s="365" t="inlineStr">
        <is>
          <t>C</t>
        </is>
      </c>
      <c r="C86" s="365" t="n">
        <v>20</v>
      </c>
      <c r="D86" s="365" t="inlineStr">
        <is>
          <t>C20</t>
        </is>
      </c>
      <c r="E86" s="365">
        <f>IFERROR(INDEX(MAESTRO!$A:$A,MATCH($A86,MAESTRO!$P:$P,0)),"")</f>
        <v/>
      </c>
      <c r="F86" s="365">
        <f>IFERROR(INDEX(MAESTRO!$B:$B,MATCH($A86,MAESTRO!$P:$P,0)),"")</f>
        <v/>
      </c>
      <c r="G86" s="365">
        <f>IFERROR(INDEX(MAESTRO!$D:$D,MATCH($A86,MAESTRO!$P:$P,0)),"")</f>
        <v/>
      </c>
      <c r="H86" s="365">
        <f>IFERROR(INDEX(MAESTRO!$E:$E,MATCH($A86,MAESTRO!$P:$P,0)),"")</f>
        <v/>
      </c>
      <c r="I86" s="365">
        <f>IFERROR(INDEX(MAESTRO!$F:$F,MATCH($A86,MAESTRO!$P:$P,0)),"")</f>
        <v/>
      </c>
      <c r="J86" s="365">
        <f>IFERROR(INDEX(MAESTRO!$G:$G,MATCH($A86,MAESTRO!$P:$P,0)),"")</f>
        <v/>
      </c>
      <c r="K86" s="365">
        <f>IFERROR(INDEX(MAESTRO!$L:$L,MATCH($A86,MAESTRO!$P:$P,0)),"")</f>
        <v/>
      </c>
      <c r="L86" s="365">
        <f>IFERROR(INDEX(MAESTRO!$K:$K,MATCH($A86,MAESTRO!$P:$P,0)),"")</f>
        <v/>
      </c>
      <c r="M86" s="365">
        <f>IFERROR(INDEX(MAESTRO!$M:$M,MATCH($A86,MAESTRO!$P:$P,0)),"")</f>
        <v/>
      </c>
    </row>
    <row r="87">
      <c r="A87" s="365" t="n">
        <v>86</v>
      </c>
      <c r="B87" s="365" t="inlineStr">
        <is>
          <t>C</t>
        </is>
      </c>
      <c r="C87" s="365" t="n">
        <v>27</v>
      </c>
      <c r="D87" s="365" t="inlineStr">
        <is>
          <t>C27</t>
        </is>
      </c>
      <c r="E87" s="365">
        <f>IFERROR(INDEX(MAESTRO!$A:$A,MATCH($A87,MAESTRO!$P:$P,0)),"")</f>
        <v/>
      </c>
      <c r="F87" s="365">
        <f>IFERROR(INDEX(MAESTRO!$B:$B,MATCH($A87,MAESTRO!$P:$P,0)),"")</f>
        <v/>
      </c>
      <c r="G87" s="365">
        <f>IFERROR(INDEX(MAESTRO!$D:$D,MATCH($A87,MAESTRO!$P:$P,0)),"")</f>
        <v/>
      </c>
      <c r="H87" s="365">
        <f>IFERROR(INDEX(MAESTRO!$E:$E,MATCH($A87,MAESTRO!$P:$P,0)),"")</f>
        <v/>
      </c>
      <c r="I87" s="365">
        <f>IFERROR(INDEX(MAESTRO!$F:$F,MATCH($A87,MAESTRO!$P:$P,0)),"")</f>
        <v/>
      </c>
      <c r="J87" s="365">
        <f>IFERROR(INDEX(MAESTRO!$G:$G,MATCH($A87,MAESTRO!$P:$P,0)),"")</f>
        <v/>
      </c>
      <c r="K87" s="365">
        <f>IFERROR(INDEX(MAESTRO!$L:$L,MATCH($A87,MAESTRO!$P:$P,0)),"")</f>
        <v/>
      </c>
      <c r="L87" s="365">
        <f>IFERROR(INDEX(MAESTRO!$K:$K,MATCH($A87,MAESTRO!$P:$P,0)),"")</f>
        <v/>
      </c>
      <c r="M87" s="365">
        <f>IFERROR(INDEX(MAESTRO!$M:$M,MATCH($A87,MAESTRO!$P:$P,0)),"")</f>
        <v/>
      </c>
    </row>
    <row r="88">
      <c r="A88" s="365" t="n">
        <v>87</v>
      </c>
      <c r="B88" s="365" t="inlineStr">
        <is>
          <t>C</t>
        </is>
      </c>
      <c r="C88" s="365" t="n">
        <v>19</v>
      </c>
      <c r="D88" s="365" t="inlineStr">
        <is>
          <t>C19</t>
        </is>
      </c>
      <c r="E88" s="365">
        <f>IFERROR(INDEX(MAESTRO!$A:$A,MATCH($A88,MAESTRO!$P:$P,0)),"")</f>
        <v/>
      </c>
      <c r="F88" s="365">
        <f>IFERROR(INDEX(MAESTRO!$B:$B,MATCH($A88,MAESTRO!$P:$P,0)),"")</f>
        <v/>
      </c>
      <c r="G88" s="365">
        <f>IFERROR(INDEX(MAESTRO!$D:$D,MATCH($A88,MAESTRO!$P:$P,0)),"")</f>
        <v/>
      </c>
      <c r="H88" s="365">
        <f>IFERROR(INDEX(MAESTRO!$E:$E,MATCH($A88,MAESTRO!$P:$P,0)),"")</f>
        <v/>
      </c>
      <c r="I88" s="365">
        <f>IFERROR(INDEX(MAESTRO!$F:$F,MATCH($A88,MAESTRO!$P:$P,0)),"")</f>
        <v/>
      </c>
      <c r="J88" s="365">
        <f>IFERROR(INDEX(MAESTRO!$G:$G,MATCH($A88,MAESTRO!$P:$P,0)),"")</f>
        <v/>
      </c>
      <c r="K88" s="365">
        <f>IFERROR(INDEX(MAESTRO!$L:$L,MATCH($A88,MAESTRO!$P:$P,0)),"")</f>
        <v/>
      </c>
      <c r="L88" s="365">
        <f>IFERROR(INDEX(MAESTRO!$K:$K,MATCH($A88,MAESTRO!$P:$P,0)),"")</f>
        <v/>
      </c>
      <c r="M88" s="365">
        <f>IFERROR(INDEX(MAESTRO!$M:$M,MATCH($A88,MAESTRO!$P:$P,0)),"")</f>
        <v/>
      </c>
    </row>
    <row r="89">
      <c r="A89" s="365" t="n">
        <v>88</v>
      </c>
      <c r="B89" s="365" t="inlineStr">
        <is>
          <t>C</t>
        </is>
      </c>
      <c r="C89" s="365" t="n">
        <v>28</v>
      </c>
      <c r="D89" s="365" t="inlineStr">
        <is>
          <t>C28</t>
        </is>
      </c>
      <c r="E89" s="365">
        <f>IFERROR(INDEX(MAESTRO!$A:$A,MATCH($A89,MAESTRO!$P:$P,0)),"")</f>
        <v/>
      </c>
      <c r="F89" s="365">
        <f>IFERROR(INDEX(MAESTRO!$B:$B,MATCH($A89,MAESTRO!$P:$P,0)),"")</f>
        <v/>
      </c>
      <c r="G89" s="365">
        <f>IFERROR(INDEX(MAESTRO!$D:$D,MATCH($A89,MAESTRO!$P:$P,0)),"")</f>
        <v/>
      </c>
      <c r="H89" s="365">
        <f>IFERROR(INDEX(MAESTRO!$E:$E,MATCH($A89,MAESTRO!$P:$P,0)),"")</f>
        <v/>
      </c>
      <c r="I89" s="365">
        <f>IFERROR(INDEX(MAESTRO!$F:$F,MATCH($A89,MAESTRO!$P:$P,0)),"")</f>
        <v/>
      </c>
      <c r="J89" s="365">
        <f>IFERROR(INDEX(MAESTRO!$G:$G,MATCH($A89,MAESTRO!$P:$P,0)),"")</f>
        <v/>
      </c>
      <c r="K89" s="365">
        <f>IFERROR(INDEX(MAESTRO!$L:$L,MATCH($A89,MAESTRO!$P:$P,0)),"")</f>
        <v/>
      </c>
      <c r="L89" s="365">
        <f>IFERROR(INDEX(MAESTRO!$K:$K,MATCH($A89,MAESTRO!$P:$P,0)),"")</f>
        <v/>
      </c>
      <c r="M89" s="365">
        <f>IFERROR(INDEX(MAESTRO!$M:$M,MATCH($A89,MAESTRO!$P:$P,0)),"")</f>
        <v/>
      </c>
    </row>
    <row r="90">
      <c r="A90" s="365" t="n">
        <v>89</v>
      </c>
      <c r="B90" s="365" t="inlineStr">
        <is>
          <t>C</t>
        </is>
      </c>
      <c r="C90" s="365" t="n">
        <v>18</v>
      </c>
      <c r="D90" s="365" t="inlineStr">
        <is>
          <t>C18</t>
        </is>
      </c>
      <c r="E90" s="365">
        <f>IFERROR(INDEX(MAESTRO!$A:$A,MATCH($A90,MAESTRO!$P:$P,0)),"")</f>
        <v/>
      </c>
      <c r="F90" s="365">
        <f>IFERROR(INDEX(MAESTRO!$B:$B,MATCH($A90,MAESTRO!$P:$P,0)),"")</f>
        <v/>
      </c>
      <c r="G90" s="365">
        <f>IFERROR(INDEX(MAESTRO!$D:$D,MATCH($A90,MAESTRO!$P:$P,0)),"")</f>
        <v/>
      </c>
      <c r="H90" s="365">
        <f>IFERROR(INDEX(MAESTRO!$E:$E,MATCH($A90,MAESTRO!$P:$P,0)),"")</f>
        <v/>
      </c>
      <c r="I90" s="365">
        <f>IFERROR(INDEX(MAESTRO!$F:$F,MATCH($A90,MAESTRO!$P:$P,0)),"")</f>
        <v/>
      </c>
      <c r="J90" s="365">
        <f>IFERROR(INDEX(MAESTRO!$G:$G,MATCH($A90,MAESTRO!$P:$P,0)),"")</f>
        <v/>
      </c>
      <c r="K90" s="365">
        <f>IFERROR(INDEX(MAESTRO!$L:$L,MATCH($A90,MAESTRO!$P:$P,0)),"")</f>
        <v/>
      </c>
      <c r="L90" s="365">
        <f>IFERROR(INDEX(MAESTRO!$K:$K,MATCH($A90,MAESTRO!$P:$P,0)),"")</f>
        <v/>
      </c>
      <c r="M90" s="365">
        <f>IFERROR(INDEX(MAESTRO!$M:$M,MATCH($A90,MAESTRO!$P:$P,0)),"")</f>
        <v/>
      </c>
    </row>
    <row r="91">
      <c r="A91" s="365" t="n">
        <v>90</v>
      </c>
      <c r="B91" s="365" t="inlineStr">
        <is>
          <t>C</t>
        </is>
      </c>
      <c r="C91" s="365" t="n">
        <v>29</v>
      </c>
      <c r="D91" s="365" t="inlineStr">
        <is>
          <t>C29</t>
        </is>
      </c>
      <c r="E91" s="365">
        <f>IFERROR(INDEX(MAESTRO!$A:$A,MATCH($A91,MAESTRO!$P:$P,0)),"")</f>
        <v/>
      </c>
      <c r="F91" s="365">
        <f>IFERROR(INDEX(MAESTRO!$B:$B,MATCH($A91,MAESTRO!$P:$P,0)),"")</f>
        <v/>
      </c>
      <c r="G91" s="365">
        <f>IFERROR(INDEX(MAESTRO!$D:$D,MATCH($A91,MAESTRO!$P:$P,0)),"")</f>
        <v/>
      </c>
      <c r="H91" s="365">
        <f>IFERROR(INDEX(MAESTRO!$E:$E,MATCH($A91,MAESTRO!$P:$P,0)),"")</f>
        <v/>
      </c>
      <c r="I91" s="365">
        <f>IFERROR(INDEX(MAESTRO!$F:$F,MATCH($A91,MAESTRO!$P:$P,0)),"")</f>
        <v/>
      </c>
      <c r="J91" s="365">
        <f>IFERROR(INDEX(MAESTRO!$G:$G,MATCH($A91,MAESTRO!$P:$P,0)),"")</f>
        <v/>
      </c>
      <c r="K91" s="365">
        <f>IFERROR(INDEX(MAESTRO!$L:$L,MATCH($A91,MAESTRO!$P:$P,0)),"")</f>
        <v/>
      </c>
      <c r="L91" s="365">
        <f>IFERROR(INDEX(MAESTRO!$K:$K,MATCH($A91,MAESTRO!$P:$P,0)),"")</f>
        <v/>
      </c>
      <c r="M91" s="365">
        <f>IFERROR(INDEX(MAESTRO!$M:$M,MATCH($A91,MAESTRO!$P:$P,0)),"")</f>
        <v/>
      </c>
    </row>
    <row r="92">
      <c r="A92" s="365" t="n">
        <v>91</v>
      </c>
      <c r="B92" s="365" t="inlineStr">
        <is>
          <t>C</t>
        </is>
      </c>
      <c r="C92" s="365" t="n">
        <v>17</v>
      </c>
      <c r="D92" s="365" t="inlineStr">
        <is>
          <t>C17</t>
        </is>
      </c>
      <c r="E92" s="365">
        <f>IFERROR(INDEX(MAESTRO!$A:$A,MATCH($A92,MAESTRO!$P:$P,0)),"")</f>
        <v/>
      </c>
      <c r="F92" s="365">
        <f>IFERROR(INDEX(MAESTRO!$B:$B,MATCH($A92,MAESTRO!$P:$P,0)),"")</f>
        <v/>
      </c>
      <c r="G92" s="365">
        <f>IFERROR(INDEX(MAESTRO!$D:$D,MATCH($A92,MAESTRO!$P:$P,0)),"")</f>
        <v/>
      </c>
      <c r="H92" s="365">
        <f>IFERROR(INDEX(MAESTRO!$E:$E,MATCH($A92,MAESTRO!$P:$P,0)),"")</f>
        <v/>
      </c>
      <c r="I92" s="365">
        <f>IFERROR(INDEX(MAESTRO!$F:$F,MATCH($A92,MAESTRO!$P:$P,0)),"")</f>
        <v/>
      </c>
      <c r="J92" s="365">
        <f>IFERROR(INDEX(MAESTRO!$G:$G,MATCH($A92,MAESTRO!$P:$P,0)),"")</f>
        <v/>
      </c>
      <c r="K92" s="365">
        <f>IFERROR(INDEX(MAESTRO!$L:$L,MATCH($A92,MAESTRO!$P:$P,0)),"")</f>
        <v/>
      </c>
      <c r="L92" s="365">
        <f>IFERROR(INDEX(MAESTRO!$K:$K,MATCH($A92,MAESTRO!$P:$P,0)),"")</f>
        <v/>
      </c>
      <c r="M92" s="365">
        <f>IFERROR(INDEX(MAESTRO!$M:$M,MATCH($A92,MAESTRO!$P:$P,0)),"")</f>
        <v/>
      </c>
    </row>
    <row r="93">
      <c r="A93" s="365" t="n">
        <v>92</v>
      </c>
      <c r="B93" s="365" t="inlineStr">
        <is>
          <t>C</t>
        </is>
      </c>
      <c r="C93" s="365" t="n">
        <v>30</v>
      </c>
      <c r="D93" s="365" t="inlineStr">
        <is>
          <t>C30</t>
        </is>
      </c>
      <c r="E93" s="365">
        <f>IFERROR(INDEX(MAESTRO!$A:$A,MATCH($A93,MAESTRO!$P:$P,0)),"")</f>
        <v/>
      </c>
      <c r="F93" s="365">
        <f>IFERROR(INDEX(MAESTRO!$B:$B,MATCH($A93,MAESTRO!$P:$P,0)),"")</f>
        <v/>
      </c>
      <c r="G93" s="365">
        <f>IFERROR(INDEX(MAESTRO!$D:$D,MATCH($A93,MAESTRO!$P:$P,0)),"")</f>
        <v/>
      </c>
      <c r="H93" s="365">
        <f>IFERROR(INDEX(MAESTRO!$E:$E,MATCH($A93,MAESTRO!$P:$P,0)),"")</f>
        <v/>
      </c>
      <c r="I93" s="365">
        <f>IFERROR(INDEX(MAESTRO!$F:$F,MATCH($A93,MAESTRO!$P:$P,0)),"")</f>
        <v/>
      </c>
      <c r="J93" s="365">
        <f>IFERROR(INDEX(MAESTRO!$G:$G,MATCH($A93,MAESTRO!$P:$P,0)),"")</f>
        <v/>
      </c>
      <c r="K93" s="365">
        <f>IFERROR(INDEX(MAESTRO!$L:$L,MATCH($A93,MAESTRO!$P:$P,0)),"")</f>
        <v/>
      </c>
      <c r="L93" s="365">
        <f>IFERROR(INDEX(MAESTRO!$K:$K,MATCH($A93,MAESTRO!$P:$P,0)),"")</f>
        <v/>
      </c>
      <c r="M93" s="365">
        <f>IFERROR(INDEX(MAESTRO!$M:$M,MATCH($A93,MAESTRO!$P:$P,0)),"")</f>
        <v/>
      </c>
    </row>
    <row r="94">
      <c r="A94" s="365" t="n">
        <v>93</v>
      </c>
      <c r="B94" s="365" t="inlineStr">
        <is>
          <t>C</t>
        </is>
      </c>
      <c r="C94" s="365" t="n">
        <v>16</v>
      </c>
      <c r="D94" s="365" t="inlineStr">
        <is>
          <t>C16</t>
        </is>
      </c>
      <c r="E94" s="365">
        <f>IFERROR(INDEX(MAESTRO!$A:$A,MATCH($A94,MAESTRO!$P:$P,0)),"")</f>
        <v/>
      </c>
      <c r="F94" s="365">
        <f>IFERROR(INDEX(MAESTRO!$B:$B,MATCH($A94,MAESTRO!$P:$P,0)),"")</f>
        <v/>
      </c>
      <c r="G94" s="365">
        <f>IFERROR(INDEX(MAESTRO!$D:$D,MATCH($A94,MAESTRO!$P:$P,0)),"")</f>
        <v/>
      </c>
      <c r="H94" s="365">
        <f>IFERROR(INDEX(MAESTRO!$E:$E,MATCH($A94,MAESTRO!$P:$P,0)),"")</f>
        <v/>
      </c>
      <c r="I94" s="365">
        <f>IFERROR(INDEX(MAESTRO!$F:$F,MATCH($A94,MAESTRO!$P:$P,0)),"")</f>
        <v/>
      </c>
      <c r="J94" s="365">
        <f>IFERROR(INDEX(MAESTRO!$G:$G,MATCH($A94,MAESTRO!$P:$P,0)),"")</f>
        <v/>
      </c>
      <c r="K94" s="365">
        <f>IFERROR(INDEX(MAESTRO!$L:$L,MATCH($A94,MAESTRO!$P:$P,0)),"")</f>
        <v/>
      </c>
      <c r="L94" s="365">
        <f>IFERROR(INDEX(MAESTRO!$K:$K,MATCH($A94,MAESTRO!$P:$P,0)),"")</f>
        <v/>
      </c>
      <c r="M94" s="365">
        <f>IFERROR(INDEX(MAESTRO!$M:$M,MATCH($A94,MAESTRO!$P:$P,0)),"")</f>
        <v/>
      </c>
    </row>
    <row r="95">
      <c r="A95" s="365" t="n">
        <v>94</v>
      </c>
      <c r="B95" s="365" t="inlineStr">
        <is>
          <t>C</t>
        </is>
      </c>
      <c r="C95" s="365" t="n">
        <v>31</v>
      </c>
      <c r="D95" s="365" t="inlineStr">
        <is>
          <t>C31</t>
        </is>
      </c>
      <c r="E95" s="365">
        <f>IFERROR(INDEX(MAESTRO!$A:$A,MATCH($A95,MAESTRO!$P:$P,0)),"")</f>
        <v/>
      </c>
      <c r="F95" s="365">
        <f>IFERROR(INDEX(MAESTRO!$B:$B,MATCH($A95,MAESTRO!$P:$P,0)),"")</f>
        <v/>
      </c>
      <c r="G95" s="365">
        <f>IFERROR(INDEX(MAESTRO!$D:$D,MATCH($A95,MAESTRO!$P:$P,0)),"")</f>
        <v/>
      </c>
      <c r="H95" s="365">
        <f>IFERROR(INDEX(MAESTRO!$E:$E,MATCH($A95,MAESTRO!$P:$P,0)),"")</f>
        <v/>
      </c>
      <c r="I95" s="365">
        <f>IFERROR(INDEX(MAESTRO!$F:$F,MATCH($A95,MAESTRO!$P:$P,0)),"")</f>
        <v/>
      </c>
      <c r="J95" s="365">
        <f>IFERROR(INDEX(MAESTRO!$G:$G,MATCH($A95,MAESTRO!$P:$P,0)),"")</f>
        <v/>
      </c>
      <c r="K95" s="365">
        <f>IFERROR(INDEX(MAESTRO!$L:$L,MATCH($A95,MAESTRO!$P:$P,0)),"")</f>
        <v/>
      </c>
      <c r="L95" s="365">
        <f>IFERROR(INDEX(MAESTRO!$K:$K,MATCH($A95,MAESTRO!$P:$P,0)),"")</f>
        <v/>
      </c>
      <c r="M95" s="365">
        <f>IFERROR(INDEX(MAESTRO!$M:$M,MATCH($A95,MAESTRO!$P:$P,0)),"")</f>
        <v/>
      </c>
    </row>
    <row r="96">
      <c r="A96" s="365" t="n">
        <v>95</v>
      </c>
      <c r="B96" s="365" t="inlineStr">
        <is>
          <t>C</t>
        </is>
      </c>
      <c r="C96" s="365" t="n">
        <v>15</v>
      </c>
      <c r="D96" s="365" t="inlineStr">
        <is>
          <t>C15</t>
        </is>
      </c>
      <c r="E96" s="365">
        <f>IFERROR(INDEX(MAESTRO!$A:$A,MATCH($A96,MAESTRO!$P:$P,0)),"")</f>
        <v/>
      </c>
      <c r="F96" s="365">
        <f>IFERROR(INDEX(MAESTRO!$B:$B,MATCH($A96,MAESTRO!$P:$P,0)),"")</f>
        <v/>
      </c>
      <c r="G96" s="365">
        <f>IFERROR(INDEX(MAESTRO!$D:$D,MATCH($A96,MAESTRO!$P:$P,0)),"")</f>
        <v/>
      </c>
      <c r="H96" s="365">
        <f>IFERROR(INDEX(MAESTRO!$E:$E,MATCH($A96,MAESTRO!$P:$P,0)),"")</f>
        <v/>
      </c>
      <c r="I96" s="365">
        <f>IFERROR(INDEX(MAESTRO!$F:$F,MATCH($A96,MAESTRO!$P:$P,0)),"")</f>
        <v/>
      </c>
      <c r="J96" s="365">
        <f>IFERROR(INDEX(MAESTRO!$G:$G,MATCH($A96,MAESTRO!$P:$P,0)),"")</f>
        <v/>
      </c>
      <c r="K96" s="365">
        <f>IFERROR(INDEX(MAESTRO!$L:$L,MATCH($A96,MAESTRO!$P:$P,0)),"")</f>
        <v/>
      </c>
      <c r="L96" s="365">
        <f>IFERROR(INDEX(MAESTRO!$K:$K,MATCH($A96,MAESTRO!$P:$P,0)),"")</f>
        <v/>
      </c>
      <c r="M96" s="365">
        <f>IFERROR(INDEX(MAESTRO!$M:$M,MATCH($A96,MAESTRO!$P:$P,0)),"")</f>
        <v/>
      </c>
    </row>
    <row r="97">
      <c r="A97" s="365" t="n">
        <v>96</v>
      </c>
      <c r="B97" s="365" t="inlineStr">
        <is>
          <t>C</t>
        </is>
      </c>
      <c r="C97" s="365" t="n">
        <v>32</v>
      </c>
      <c r="D97" s="365" t="inlineStr">
        <is>
          <t>C32</t>
        </is>
      </c>
      <c r="E97" s="365">
        <f>IFERROR(INDEX(MAESTRO!$A:$A,MATCH($A97,MAESTRO!$P:$P,0)),"")</f>
        <v/>
      </c>
      <c r="F97" s="365">
        <f>IFERROR(INDEX(MAESTRO!$B:$B,MATCH($A97,MAESTRO!$P:$P,0)),"")</f>
        <v/>
      </c>
      <c r="G97" s="365">
        <f>IFERROR(INDEX(MAESTRO!$D:$D,MATCH($A97,MAESTRO!$P:$P,0)),"")</f>
        <v/>
      </c>
      <c r="H97" s="365">
        <f>IFERROR(INDEX(MAESTRO!$E:$E,MATCH($A97,MAESTRO!$P:$P,0)),"")</f>
        <v/>
      </c>
      <c r="I97" s="365">
        <f>IFERROR(INDEX(MAESTRO!$F:$F,MATCH($A97,MAESTRO!$P:$P,0)),"")</f>
        <v/>
      </c>
      <c r="J97" s="365">
        <f>IFERROR(INDEX(MAESTRO!$G:$G,MATCH($A97,MAESTRO!$P:$P,0)),"")</f>
        <v/>
      </c>
      <c r="K97" s="365">
        <f>IFERROR(INDEX(MAESTRO!$L:$L,MATCH($A97,MAESTRO!$P:$P,0)),"")</f>
        <v/>
      </c>
      <c r="L97" s="365">
        <f>IFERROR(INDEX(MAESTRO!$K:$K,MATCH($A97,MAESTRO!$P:$P,0)),"")</f>
        <v/>
      </c>
      <c r="M97" s="365">
        <f>IFERROR(INDEX(MAESTRO!$M:$M,MATCH($A97,MAESTRO!$P:$P,0)),"")</f>
        <v/>
      </c>
    </row>
    <row r="98">
      <c r="A98" s="365" t="n">
        <v>97</v>
      </c>
      <c r="B98" s="365" t="inlineStr">
        <is>
          <t>C</t>
        </is>
      </c>
      <c r="C98" s="365" t="n">
        <v>14</v>
      </c>
      <c r="D98" s="365" t="inlineStr">
        <is>
          <t>C14</t>
        </is>
      </c>
      <c r="E98" s="365">
        <f>IFERROR(INDEX(MAESTRO!$A:$A,MATCH($A98,MAESTRO!$P:$P,0)),"")</f>
        <v/>
      </c>
      <c r="F98" s="365">
        <f>IFERROR(INDEX(MAESTRO!$B:$B,MATCH($A98,MAESTRO!$P:$P,0)),"")</f>
        <v/>
      </c>
      <c r="G98" s="365">
        <f>IFERROR(INDEX(MAESTRO!$D:$D,MATCH($A98,MAESTRO!$P:$P,0)),"")</f>
        <v/>
      </c>
      <c r="H98" s="365">
        <f>IFERROR(INDEX(MAESTRO!$E:$E,MATCH($A98,MAESTRO!$P:$P,0)),"")</f>
        <v/>
      </c>
      <c r="I98" s="365">
        <f>IFERROR(INDEX(MAESTRO!$F:$F,MATCH($A98,MAESTRO!$P:$P,0)),"")</f>
        <v/>
      </c>
      <c r="J98" s="365">
        <f>IFERROR(INDEX(MAESTRO!$G:$G,MATCH($A98,MAESTRO!$P:$P,0)),"")</f>
        <v/>
      </c>
      <c r="K98" s="365">
        <f>IFERROR(INDEX(MAESTRO!$L:$L,MATCH($A98,MAESTRO!$P:$P,0)),"")</f>
        <v/>
      </c>
      <c r="L98" s="365">
        <f>IFERROR(INDEX(MAESTRO!$K:$K,MATCH($A98,MAESTRO!$P:$P,0)),"")</f>
        <v/>
      </c>
      <c r="M98" s="365">
        <f>IFERROR(INDEX(MAESTRO!$M:$M,MATCH($A98,MAESTRO!$P:$P,0)),"")</f>
        <v/>
      </c>
    </row>
    <row r="99">
      <c r="A99" s="365" t="n">
        <v>98</v>
      </c>
      <c r="B99" s="365" t="inlineStr">
        <is>
          <t>C</t>
        </is>
      </c>
      <c r="C99" s="365" t="n">
        <v>33</v>
      </c>
      <c r="D99" s="365" t="inlineStr">
        <is>
          <t>C33</t>
        </is>
      </c>
      <c r="E99" s="365">
        <f>IFERROR(INDEX(MAESTRO!$A:$A,MATCH($A99,MAESTRO!$P:$P,0)),"")</f>
        <v/>
      </c>
      <c r="F99" s="365">
        <f>IFERROR(INDEX(MAESTRO!$B:$B,MATCH($A99,MAESTRO!$P:$P,0)),"")</f>
        <v/>
      </c>
      <c r="G99" s="365">
        <f>IFERROR(INDEX(MAESTRO!$D:$D,MATCH($A99,MAESTRO!$P:$P,0)),"")</f>
        <v/>
      </c>
      <c r="H99" s="365">
        <f>IFERROR(INDEX(MAESTRO!$E:$E,MATCH($A99,MAESTRO!$P:$P,0)),"")</f>
        <v/>
      </c>
      <c r="I99" s="365">
        <f>IFERROR(INDEX(MAESTRO!$F:$F,MATCH($A99,MAESTRO!$P:$P,0)),"")</f>
        <v/>
      </c>
      <c r="J99" s="365">
        <f>IFERROR(INDEX(MAESTRO!$G:$G,MATCH($A99,MAESTRO!$P:$P,0)),"")</f>
        <v/>
      </c>
      <c r="K99" s="365">
        <f>IFERROR(INDEX(MAESTRO!$L:$L,MATCH($A99,MAESTRO!$P:$P,0)),"")</f>
        <v/>
      </c>
      <c r="L99" s="365">
        <f>IFERROR(INDEX(MAESTRO!$K:$K,MATCH($A99,MAESTRO!$P:$P,0)),"")</f>
        <v/>
      </c>
      <c r="M99" s="365">
        <f>IFERROR(INDEX(MAESTRO!$M:$M,MATCH($A99,MAESTRO!$P:$P,0)),"")</f>
        <v/>
      </c>
    </row>
    <row r="100">
      <c r="A100" s="365" t="n">
        <v>99</v>
      </c>
      <c r="B100" s="365" t="inlineStr">
        <is>
          <t>C</t>
        </is>
      </c>
      <c r="C100" s="365" t="n">
        <v>13</v>
      </c>
      <c r="D100" s="365" t="inlineStr">
        <is>
          <t>C13</t>
        </is>
      </c>
      <c r="E100" s="365">
        <f>IFERROR(INDEX(MAESTRO!$A:$A,MATCH($A100,MAESTRO!$P:$P,0)),"")</f>
        <v/>
      </c>
      <c r="F100" s="365">
        <f>IFERROR(INDEX(MAESTRO!$B:$B,MATCH($A100,MAESTRO!$P:$P,0)),"")</f>
        <v/>
      </c>
      <c r="G100" s="365">
        <f>IFERROR(INDEX(MAESTRO!$D:$D,MATCH($A100,MAESTRO!$P:$P,0)),"")</f>
        <v/>
      </c>
      <c r="H100" s="365">
        <f>IFERROR(INDEX(MAESTRO!$E:$E,MATCH($A100,MAESTRO!$P:$P,0)),"")</f>
        <v/>
      </c>
      <c r="I100" s="365">
        <f>IFERROR(INDEX(MAESTRO!$F:$F,MATCH($A100,MAESTRO!$P:$P,0)),"")</f>
        <v/>
      </c>
      <c r="J100" s="365">
        <f>IFERROR(INDEX(MAESTRO!$G:$G,MATCH($A100,MAESTRO!$P:$P,0)),"")</f>
        <v/>
      </c>
      <c r="K100" s="365">
        <f>IFERROR(INDEX(MAESTRO!$L:$L,MATCH($A100,MAESTRO!$P:$P,0)),"")</f>
        <v/>
      </c>
      <c r="L100" s="365">
        <f>IFERROR(INDEX(MAESTRO!$K:$K,MATCH($A100,MAESTRO!$P:$P,0)),"")</f>
        <v/>
      </c>
      <c r="M100" s="365">
        <f>IFERROR(INDEX(MAESTRO!$M:$M,MATCH($A100,MAESTRO!$P:$P,0)),"")</f>
        <v/>
      </c>
    </row>
    <row r="101">
      <c r="A101" s="365" t="n">
        <v>100</v>
      </c>
      <c r="B101" s="365" t="inlineStr">
        <is>
          <t>C</t>
        </is>
      </c>
      <c r="C101" s="365" t="n">
        <v>34</v>
      </c>
      <c r="D101" s="365" t="inlineStr">
        <is>
          <t>C34</t>
        </is>
      </c>
      <c r="E101" s="365">
        <f>IFERROR(INDEX(MAESTRO!$A:$A,MATCH($A101,MAESTRO!$P:$P,0)),"")</f>
        <v/>
      </c>
      <c r="F101" s="365">
        <f>IFERROR(INDEX(MAESTRO!$B:$B,MATCH($A101,MAESTRO!$P:$P,0)),"")</f>
        <v/>
      </c>
      <c r="G101" s="365">
        <f>IFERROR(INDEX(MAESTRO!$D:$D,MATCH($A101,MAESTRO!$P:$P,0)),"")</f>
        <v/>
      </c>
      <c r="H101" s="365">
        <f>IFERROR(INDEX(MAESTRO!$E:$E,MATCH($A101,MAESTRO!$P:$P,0)),"")</f>
        <v/>
      </c>
      <c r="I101" s="365">
        <f>IFERROR(INDEX(MAESTRO!$F:$F,MATCH($A101,MAESTRO!$P:$P,0)),"")</f>
        <v/>
      </c>
      <c r="J101" s="365">
        <f>IFERROR(INDEX(MAESTRO!$G:$G,MATCH($A101,MAESTRO!$P:$P,0)),"")</f>
        <v/>
      </c>
      <c r="K101" s="365">
        <f>IFERROR(INDEX(MAESTRO!$L:$L,MATCH($A101,MAESTRO!$P:$P,0)),"")</f>
        <v/>
      </c>
      <c r="L101" s="365">
        <f>IFERROR(INDEX(MAESTRO!$K:$K,MATCH($A101,MAESTRO!$P:$P,0)),"")</f>
        <v/>
      </c>
      <c r="M101" s="365">
        <f>IFERROR(INDEX(MAESTRO!$M:$M,MATCH($A101,MAESTRO!$P:$P,0)),"")</f>
        <v/>
      </c>
    </row>
    <row r="102">
      <c r="A102" s="365" t="n">
        <v>101</v>
      </c>
      <c r="B102" s="365" t="inlineStr">
        <is>
          <t>C</t>
        </is>
      </c>
      <c r="C102" s="365" t="n">
        <v>12</v>
      </c>
      <c r="D102" s="365" t="inlineStr">
        <is>
          <t>C12</t>
        </is>
      </c>
      <c r="E102" s="365">
        <f>IFERROR(INDEX(MAESTRO!$A:$A,MATCH($A102,MAESTRO!$P:$P,0)),"")</f>
        <v/>
      </c>
      <c r="F102" s="365">
        <f>IFERROR(INDEX(MAESTRO!$B:$B,MATCH($A102,MAESTRO!$P:$P,0)),"")</f>
        <v/>
      </c>
      <c r="G102" s="365">
        <f>IFERROR(INDEX(MAESTRO!$D:$D,MATCH($A102,MAESTRO!$P:$P,0)),"")</f>
        <v/>
      </c>
      <c r="H102" s="365">
        <f>IFERROR(INDEX(MAESTRO!$E:$E,MATCH($A102,MAESTRO!$P:$P,0)),"")</f>
        <v/>
      </c>
      <c r="I102" s="365">
        <f>IFERROR(INDEX(MAESTRO!$F:$F,MATCH($A102,MAESTRO!$P:$P,0)),"")</f>
        <v/>
      </c>
      <c r="J102" s="365">
        <f>IFERROR(INDEX(MAESTRO!$G:$G,MATCH($A102,MAESTRO!$P:$P,0)),"")</f>
        <v/>
      </c>
      <c r="K102" s="365">
        <f>IFERROR(INDEX(MAESTRO!$L:$L,MATCH($A102,MAESTRO!$P:$P,0)),"")</f>
        <v/>
      </c>
      <c r="L102" s="365">
        <f>IFERROR(INDEX(MAESTRO!$K:$K,MATCH($A102,MAESTRO!$P:$P,0)),"")</f>
        <v/>
      </c>
      <c r="M102" s="365">
        <f>IFERROR(INDEX(MAESTRO!$M:$M,MATCH($A102,MAESTRO!$P:$P,0)),"")</f>
        <v/>
      </c>
    </row>
    <row r="103">
      <c r="A103" s="365" t="n">
        <v>102</v>
      </c>
      <c r="B103" s="365" t="inlineStr">
        <is>
          <t>C</t>
        </is>
      </c>
      <c r="C103" s="365" t="n">
        <v>35</v>
      </c>
      <c r="D103" s="365" t="inlineStr">
        <is>
          <t>C35</t>
        </is>
      </c>
      <c r="E103" s="365">
        <f>IFERROR(INDEX(MAESTRO!$A:$A,MATCH($A103,MAESTRO!$P:$P,0)),"")</f>
        <v/>
      </c>
      <c r="F103" s="365">
        <f>IFERROR(INDEX(MAESTRO!$B:$B,MATCH($A103,MAESTRO!$P:$P,0)),"")</f>
        <v/>
      </c>
      <c r="G103" s="365">
        <f>IFERROR(INDEX(MAESTRO!$D:$D,MATCH($A103,MAESTRO!$P:$P,0)),"")</f>
        <v/>
      </c>
      <c r="H103" s="365">
        <f>IFERROR(INDEX(MAESTRO!$E:$E,MATCH($A103,MAESTRO!$P:$P,0)),"")</f>
        <v/>
      </c>
      <c r="I103" s="365">
        <f>IFERROR(INDEX(MAESTRO!$F:$F,MATCH($A103,MAESTRO!$P:$P,0)),"")</f>
        <v/>
      </c>
      <c r="J103" s="365">
        <f>IFERROR(INDEX(MAESTRO!$G:$G,MATCH($A103,MAESTRO!$P:$P,0)),"")</f>
        <v/>
      </c>
      <c r="K103" s="365">
        <f>IFERROR(INDEX(MAESTRO!$L:$L,MATCH($A103,MAESTRO!$P:$P,0)),"")</f>
        <v/>
      </c>
      <c r="L103" s="365">
        <f>IFERROR(INDEX(MAESTRO!$K:$K,MATCH($A103,MAESTRO!$P:$P,0)),"")</f>
        <v/>
      </c>
      <c r="M103" s="365">
        <f>IFERROR(INDEX(MAESTRO!$M:$M,MATCH($A103,MAESTRO!$P:$P,0)),"")</f>
        <v/>
      </c>
    </row>
    <row r="104">
      <c r="A104" s="365" t="n">
        <v>103</v>
      </c>
      <c r="B104" s="365" t="inlineStr">
        <is>
          <t>C</t>
        </is>
      </c>
      <c r="C104" s="365" t="n">
        <v>11</v>
      </c>
      <c r="D104" s="365" t="inlineStr">
        <is>
          <t>C11</t>
        </is>
      </c>
      <c r="E104" s="365">
        <f>IFERROR(INDEX(MAESTRO!$A:$A,MATCH($A104,MAESTRO!$P:$P,0)),"")</f>
        <v/>
      </c>
      <c r="F104" s="365">
        <f>IFERROR(INDEX(MAESTRO!$B:$B,MATCH($A104,MAESTRO!$P:$P,0)),"")</f>
        <v/>
      </c>
      <c r="G104" s="365">
        <f>IFERROR(INDEX(MAESTRO!$D:$D,MATCH($A104,MAESTRO!$P:$P,0)),"")</f>
        <v/>
      </c>
      <c r="H104" s="365">
        <f>IFERROR(INDEX(MAESTRO!$E:$E,MATCH($A104,MAESTRO!$P:$P,0)),"")</f>
        <v/>
      </c>
      <c r="I104" s="365">
        <f>IFERROR(INDEX(MAESTRO!$F:$F,MATCH($A104,MAESTRO!$P:$P,0)),"")</f>
        <v/>
      </c>
      <c r="J104" s="365">
        <f>IFERROR(INDEX(MAESTRO!$G:$G,MATCH($A104,MAESTRO!$P:$P,0)),"")</f>
        <v/>
      </c>
      <c r="K104" s="365">
        <f>IFERROR(INDEX(MAESTRO!$L:$L,MATCH($A104,MAESTRO!$P:$P,0)),"")</f>
        <v/>
      </c>
      <c r="L104" s="365">
        <f>IFERROR(INDEX(MAESTRO!$K:$K,MATCH($A104,MAESTRO!$P:$P,0)),"")</f>
        <v/>
      </c>
      <c r="M104" s="365">
        <f>IFERROR(INDEX(MAESTRO!$M:$M,MATCH($A104,MAESTRO!$P:$P,0)),"")</f>
        <v/>
      </c>
    </row>
    <row r="105">
      <c r="A105" s="365" t="n">
        <v>104</v>
      </c>
      <c r="B105" s="365" t="inlineStr">
        <is>
          <t>C</t>
        </is>
      </c>
      <c r="C105" s="365" t="n">
        <v>36</v>
      </c>
      <c r="D105" s="365" t="inlineStr">
        <is>
          <t>C36</t>
        </is>
      </c>
      <c r="E105" s="365">
        <f>IFERROR(INDEX(MAESTRO!$A:$A,MATCH($A105,MAESTRO!$P:$P,0)),"")</f>
        <v/>
      </c>
      <c r="F105" s="365">
        <f>IFERROR(INDEX(MAESTRO!$B:$B,MATCH($A105,MAESTRO!$P:$P,0)),"")</f>
        <v/>
      </c>
      <c r="G105" s="365">
        <f>IFERROR(INDEX(MAESTRO!$D:$D,MATCH($A105,MAESTRO!$P:$P,0)),"")</f>
        <v/>
      </c>
      <c r="H105" s="365">
        <f>IFERROR(INDEX(MAESTRO!$E:$E,MATCH($A105,MAESTRO!$P:$P,0)),"")</f>
        <v/>
      </c>
      <c r="I105" s="365">
        <f>IFERROR(INDEX(MAESTRO!$F:$F,MATCH($A105,MAESTRO!$P:$P,0)),"")</f>
        <v/>
      </c>
      <c r="J105" s="365">
        <f>IFERROR(INDEX(MAESTRO!$G:$G,MATCH($A105,MAESTRO!$P:$P,0)),"")</f>
        <v/>
      </c>
      <c r="K105" s="365">
        <f>IFERROR(INDEX(MAESTRO!$L:$L,MATCH($A105,MAESTRO!$P:$P,0)),"")</f>
        <v/>
      </c>
      <c r="L105" s="365">
        <f>IFERROR(INDEX(MAESTRO!$K:$K,MATCH($A105,MAESTRO!$P:$P,0)),"")</f>
        <v/>
      </c>
      <c r="M105" s="365">
        <f>IFERROR(INDEX(MAESTRO!$M:$M,MATCH($A105,MAESTRO!$P:$P,0)),"")</f>
        <v/>
      </c>
    </row>
    <row r="106">
      <c r="A106" s="365" t="n">
        <v>105</v>
      </c>
      <c r="B106" s="365" t="inlineStr">
        <is>
          <t>C</t>
        </is>
      </c>
      <c r="C106" s="365" t="n">
        <v>10</v>
      </c>
      <c r="D106" s="365" t="inlineStr">
        <is>
          <t>C10</t>
        </is>
      </c>
      <c r="E106" s="365">
        <f>IFERROR(INDEX(MAESTRO!$A:$A,MATCH($A106,MAESTRO!$P:$P,0)),"")</f>
        <v/>
      </c>
      <c r="F106" s="365">
        <f>IFERROR(INDEX(MAESTRO!$B:$B,MATCH($A106,MAESTRO!$P:$P,0)),"")</f>
        <v/>
      </c>
      <c r="G106" s="365">
        <f>IFERROR(INDEX(MAESTRO!$D:$D,MATCH($A106,MAESTRO!$P:$P,0)),"")</f>
        <v/>
      </c>
      <c r="H106" s="365">
        <f>IFERROR(INDEX(MAESTRO!$E:$E,MATCH($A106,MAESTRO!$P:$P,0)),"")</f>
        <v/>
      </c>
      <c r="I106" s="365">
        <f>IFERROR(INDEX(MAESTRO!$F:$F,MATCH($A106,MAESTRO!$P:$P,0)),"")</f>
        <v/>
      </c>
      <c r="J106" s="365">
        <f>IFERROR(INDEX(MAESTRO!$G:$G,MATCH($A106,MAESTRO!$P:$P,0)),"")</f>
        <v/>
      </c>
      <c r="K106" s="365">
        <f>IFERROR(INDEX(MAESTRO!$L:$L,MATCH($A106,MAESTRO!$P:$P,0)),"")</f>
        <v/>
      </c>
      <c r="L106" s="365">
        <f>IFERROR(INDEX(MAESTRO!$K:$K,MATCH($A106,MAESTRO!$P:$P,0)),"")</f>
        <v/>
      </c>
      <c r="M106" s="365">
        <f>IFERROR(INDEX(MAESTRO!$M:$M,MATCH($A106,MAESTRO!$P:$P,0)),"")</f>
        <v/>
      </c>
    </row>
    <row r="107">
      <c r="A107" s="365" t="n">
        <v>106</v>
      </c>
      <c r="B107" s="365" t="inlineStr">
        <is>
          <t>C</t>
        </is>
      </c>
      <c r="C107" s="365" t="n">
        <v>37</v>
      </c>
      <c r="D107" s="365" t="inlineStr">
        <is>
          <t>C37</t>
        </is>
      </c>
      <c r="E107" s="365">
        <f>IFERROR(INDEX(MAESTRO!$A:$A,MATCH($A107,MAESTRO!$P:$P,0)),"")</f>
        <v/>
      </c>
      <c r="F107" s="365">
        <f>IFERROR(INDEX(MAESTRO!$B:$B,MATCH($A107,MAESTRO!$P:$P,0)),"")</f>
        <v/>
      </c>
      <c r="G107" s="365">
        <f>IFERROR(INDEX(MAESTRO!$D:$D,MATCH($A107,MAESTRO!$P:$P,0)),"")</f>
        <v/>
      </c>
      <c r="H107" s="365">
        <f>IFERROR(INDEX(MAESTRO!$E:$E,MATCH($A107,MAESTRO!$P:$P,0)),"")</f>
        <v/>
      </c>
      <c r="I107" s="365">
        <f>IFERROR(INDEX(MAESTRO!$F:$F,MATCH($A107,MAESTRO!$P:$P,0)),"")</f>
        <v/>
      </c>
      <c r="J107" s="365">
        <f>IFERROR(INDEX(MAESTRO!$G:$G,MATCH($A107,MAESTRO!$P:$P,0)),"")</f>
        <v/>
      </c>
      <c r="K107" s="365">
        <f>IFERROR(INDEX(MAESTRO!$L:$L,MATCH($A107,MAESTRO!$P:$P,0)),"")</f>
        <v/>
      </c>
      <c r="L107" s="365">
        <f>IFERROR(INDEX(MAESTRO!$K:$K,MATCH($A107,MAESTRO!$P:$P,0)),"")</f>
        <v/>
      </c>
      <c r="M107" s="365">
        <f>IFERROR(INDEX(MAESTRO!$M:$M,MATCH($A107,MAESTRO!$P:$P,0)),"")</f>
        <v/>
      </c>
    </row>
    <row r="108">
      <c r="A108" s="365" t="n">
        <v>107</v>
      </c>
      <c r="B108" s="365" t="inlineStr">
        <is>
          <t>C</t>
        </is>
      </c>
      <c r="C108" s="365" t="n">
        <v>9</v>
      </c>
      <c r="D108" s="365" t="inlineStr">
        <is>
          <t>C9</t>
        </is>
      </c>
      <c r="E108" s="365">
        <f>IFERROR(INDEX(MAESTRO!$A:$A,MATCH($A108,MAESTRO!$P:$P,0)),"")</f>
        <v/>
      </c>
      <c r="F108" s="365">
        <f>IFERROR(INDEX(MAESTRO!$B:$B,MATCH($A108,MAESTRO!$P:$P,0)),"")</f>
        <v/>
      </c>
      <c r="G108" s="365">
        <f>IFERROR(INDEX(MAESTRO!$D:$D,MATCH($A108,MAESTRO!$P:$P,0)),"")</f>
        <v/>
      </c>
      <c r="H108" s="365">
        <f>IFERROR(INDEX(MAESTRO!$E:$E,MATCH($A108,MAESTRO!$P:$P,0)),"")</f>
        <v/>
      </c>
      <c r="I108" s="365">
        <f>IFERROR(INDEX(MAESTRO!$F:$F,MATCH($A108,MAESTRO!$P:$P,0)),"")</f>
        <v/>
      </c>
      <c r="J108" s="365">
        <f>IFERROR(INDEX(MAESTRO!$G:$G,MATCH($A108,MAESTRO!$P:$P,0)),"")</f>
        <v/>
      </c>
      <c r="K108" s="365">
        <f>IFERROR(INDEX(MAESTRO!$L:$L,MATCH($A108,MAESTRO!$P:$P,0)),"")</f>
        <v/>
      </c>
      <c r="L108" s="365">
        <f>IFERROR(INDEX(MAESTRO!$K:$K,MATCH($A108,MAESTRO!$P:$P,0)),"")</f>
        <v/>
      </c>
      <c r="M108" s="365">
        <f>IFERROR(INDEX(MAESTRO!$M:$M,MATCH($A108,MAESTRO!$P:$P,0)),"")</f>
        <v/>
      </c>
    </row>
    <row r="109">
      <c r="A109" s="365" t="n">
        <v>108</v>
      </c>
      <c r="B109" s="365" t="inlineStr">
        <is>
          <t>C</t>
        </is>
      </c>
      <c r="C109" s="365" t="n">
        <v>38</v>
      </c>
      <c r="D109" s="365" t="inlineStr">
        <is>
          <t>C38</t>
        </is>
      </c>
      <c r="E109" s="365">
        <f>IFERROR(INDEX(MAESTRO!$A:$A,MATCH($A109,MAESTRO!$P:$P,0)),"")</f>
        <v/>
      </c>
      <c r="F109" s="365">
        <f>IFERROR(INDEX(MAESTRO!$B:$B,MATCH($A109,MAESTRO!$P:$P,0)),"")</f>
        <v/>
      </c>
      <c r="G109" s="365">
        <f>IFERROR(INDEX(MAESTRO!$D:$D,MATCH($A109,MAESTRO!$P:$P,0)),"")</f>
        <v/>
      </c>
      <c r="H109" s="365">
        <f>IFERROR(INDEX(MAESTRO!$E:$E,MATCH($A109,MAESTRO!$P:$P,0)),"")</f>
        <v/>
      </c>
      <c r="I109" s="365">
        <f>IFERROR(INDEX(MAESTRO!$F:$F,MATCH($A109,MAESTRO!$P:$P,0)),"")</f>
        <v/>
      </c>
      <c r="J109" s="365">
        <f>IFERROR(INDEX(MAESTRO!$G:$G,MATCH($A109,MAESTRO!$P:$P,0)),"")</f>
        <v/>
      </c>
      <c r="K109" s="365">
        <f>IFERROR(INDEX(MAESTRO!$L:$L,MATCH($A109,MAESTRO!$P:$P,0)),"")</f>
        <v/>
      </c>
      <c r="L109" s="365">
        <f>IFERROR(INDEX(MAESTRO!$K:$K,MATCH($A109,MAESTRO!$P:$P,0)),"")</f>
        <v/>
      </c>
      <c r="M109" s="365">
        <f>IFERROR(INDEX(MAESTRO!$M:$M,MATCH($A109,MAESTRO!$P:$P,0)),"")</f>
        <v/>
      </c>
    </row>
    <row r="110">
      <c r="A110" s="365" t="n">
        <v>109</v>
      </c>
      <c r="B110" s="365" t="inlineStr">
        <is>
          <t>C</t>
        </is>
      </c>
      <c r="C110" s="365" t="n">
        <v>8</v>
      </c>
      <c r="D110" s="365" t="inlineStr">
        <is>
          <t>C8</t>
        </is>
      </c>
      <c r="E110" s="365">
        <f>IFERROR(INDEX(MAESTRO!$A:$A,MATCH($A110,MAESTRO!$P:$P,0)),"")</f>
        <v/>
      </c>
      <c r="F110" s="365">
        <f>IFERROR(INDEX(MAESTRO!$B:$B,MATCH($A110,MAESTRO!$P:$P,0)),"")</f>
        <v/>
      </c>
      <c r="G110" s="365">
        <f>IFERROR(INDEX(MAESTRO!$D:$D,MATCH($A110,MAESTRO!$P:$P,0)),"")</f>
        <v/>
      </c>
      <c r="H110" s="365">
        <f>IFERROR(INDEX(MAESTRO!$E:$E,MATCH($A110,MAESTRO!$P:$P,0)),"")</f>
        <v/>
      </c>
      <c r="I110" s="365">
        <f>IFERROR(INDEX(MAESTRO!$F:$F,MATCH($A110,MAESTRO!$P:$P,0)),"")</f>
        <v/>
      </c>
      <c r="J110" s="365">
        <f>IFERROR(INDEX(MAESTRO!$G:$G,MATCH($A110,MAESTRO!$P:$P,0)),"")</f>
        <v/>
      </c>
      <c r="K110" s="365">
        <f>IFERROR(INDEX(MAESTRO!$L:$L,MATCH($A110,MAESTRO!$P:$P,0)),"")</f>
        <v/>
      </c>
      <c r="L110" s="365">
        <f>IFERROR(INDEX(MAESTRO!$K:$K,MATCH($A110,MAESTRO!$P:$P,0)),"")</f>
        <v/>
      </c>
      <c r="M110" s="365">
        <f>IFERROR(INDEX(MAESTRO!$M:$M,MATCH($A110,MAESTRO!$P:$P,0)),"")</f>
        <v/>
      </c>
    </row>
    <row r="111">
      <c r="A111" s="365" t="n">
        <v>110</v>
      </c>
      <c r="B111" s="365" t="inlineStr">
        <is>
          <t>C</t>
        </is>
      </c>
      <c r="C111" s="365" t="n">
        <v>39</v>
      </c>
      <c r="D111" s="365" t="inlineStr">
        <is>
          <t>C39</t>
        </is>
      </c>
      <c r="E111" s="365">
        <f>IFERROR(INDEX(MAESTRO!$A:$A,MATCH($A111,MAESTRO!$P:$P,0)),"")</f>
        <v/>
      </c>
      <c r="F111" s="365">
        <f>IFERROR(INDEX(MAESTRO!$B:$B,MATCH($A111,MAESTRO!$P:$P,0)),"")</f>
        <v/>
      </c>
      <c r="G111" s="365">
        <f>IFERROR(INDEX(MAESTRO!$D:$D,MATCH($A111,MAESTRO!$P:$P,0)),"")</f>
        <v/>
      </c>
      <c r="H111" s="365">
        <f>IFERROR(INDEX(MAESTRO!$E:$E,MATCH($A111,MAESTRO!$P:$P,0)),"")</f>
        <v/>
      </c>
      <c r="I111" s="365">
        <f>IFERROR(INDEX(MAESTRO!$F:$F,MATCH($A111,MAESTRO!$P:$P,0)),"")</f>
        <v/>
      </c>
      <c r="J111" s="365">
        <f>IFERROR(INDEX(MAESTRO!$G:$G,MATCH($A111,MAESTRO!$P:$P,0)),"")</f>
        <v/>
      </c>
      <c r="K111" s="365">
        <f>IFERROR(INDEX(MAESTRO!$L:$L,MATCH($A111,MAESTRO!$P:$P,0)),"")</f>
        <v/>
      </c>
      <c r="L111" s="365">
        <f>IFERROR(INDEX(MAESTRO!$K:$K,MATCH($A111,MAESTRO!$P:$P,0)),"")</f>
        <v/>
      </c>
      <c r="M111" s="365">
        <f>IFERROR(INDEX(MAESTRO!$M:$M,MATCH($A111,MAESTRO!$P:$P,0)),"")</f>
        <v/>
      </c>
    </row>
    <row r="112">
      <c r="A112" s="365" t="n">
        <v>111</v>
      </c>
      <c r="B112" s="365" t="inlineStr">
        <is>
          <t>C</t>
        </is>
      </c>
      <c r="C112" s="365" t="n">
        <v>7</v>
      </c>
      <c r="D112" s="365" t="inlineStr">
        <is>
          <t>C7</t>
        </is>
      </c>
      <c r="E112" s="365">
        <f>IFERROR(INDEX(MAESTRO!$A:$A,MATCH($A112,MAESTRO!$P:$P,0)),"")</f>
        <v/>
      </c>
      <c r="F112" s="365">
        <f>IFERROR(INDEX(MAESTRO!$B:$B,MATCH($A112,MAESTRO!$P:$P,0)),"")</f>
        <v/>
      </c>
      <c r="G112" s="365">
        <f>IFERROR(INDEX(MAESTRO!$D:$D,MATCH($A112,MAESTRO!$P:$P,0)),"")</f>
        <v/>
      </c>
      <c r="H112" s="365">
        <f>IFERROR(INDEX(MAESTRO!$E:$E,MATCH($A112,MAESTRO!$P:$P,0)),"")</f>
        <v/>
      </c>
      <c r="I112" s="365">
        <f>IFERROR(INDEX(MAESTRO!$F:$F,MATCH($A112,MAESTRO!$P:$P,0)),"")</f>
        <v/>
      </c>
      <c r="J112" s="365">
        <f>IFERROR(INDEX(MAESTRO!$G:$G,MATCH($A112,MAESTRO!$P:$P,0)),"")</f>
        <v/>
      </c>
      <c r="K112" s="365">
        <f>IFERROR(INDEX(MAESTRO!$L:$L,MATCH($A112,MAESTRO!$P:$P,0)),"")</f>
        <v/>
      </c>
      <c r="L112" s="365">
        <f>IFERROR(INDEX(MAESTRO!$K:$K,MATCH($A112,MAESTRO!$P:$P,0)),"")</f>
        <v/>
      </c>
      <c r="M112" s="365">
        <f>IFERROR(INDEX(MAESTRO!$M:$M,MATCH($A112,MAESTRO!$P:$P,0)),"")</f>
        <v/>
      </c>
    </row>
    <row r="113">
      <c r="A113" s="365" t="n">
        <v>112</v>
      </c>
      <c r="B113" s="365" t="inlineStr">
        <is>
          <t>C</t>
        </is>
      </c>
      <c r="C113" s="365" t="n">
        <v>6</v>
      </c>
      <c r="D113" s="365" t="inlineStr">
        <is>
          <t>C6</t>
        </is>
      </c>
      <c r="E113" s="365">
        <f>IFERROR(INDEX(MAESTRO!$A:$A,MATCH($A113,MAESTRO!$P:$P,0)),"")</f>
        <v/>
      </c>
      <c r="F113" s="365">
        <f>IFERROR(INDEX(MAESTRO!$B:$B,MATCH($A113,MAESTRO!$P:$P,0)),"")</f>
        <v/>
      </c>
      <c r="G113" s="365">
        <f>IFERROR(INDEX(MAESTRO!$D:$D,MATCH($A113,MAESTRO!$P:$P,0)),"")</f>
        <v/>
      </c>
      <c r="H113" s="365">
        <f>IFERROR(INDEX(MAESTRO!$E:$E,MATCH($A113,MAESTRO!$P:$P,0)),"")</f>
        <v/>
      </c>
      <c r="I113" s="365">
        <f>IFERROR(INDEX(MAESTRO!$F:$F,MATCH($A113,MAESTRO!$P:$P,0)),"")</f>
        <v/>
      </c>
      <c r="J113" s="365">
        <f>IFERROR(INDEX(MAESTRO!$G:$G,MATCH($A113,MAESTRO!$P:$P,0)),"")</f>
        <v/>
      </c>
      <c r="K113" s="365">
        <f>IFERROR(INDEX(MAESTRO!$L:$L,MATCH($A113,MAESTRO!$P:$P,0)),"")</f>
        <v/>
      </c>
      <c r="L113" s="365">
        <f>IFERROR(INDEX(MAESTRO!$K:$K,MATCH($A113,MAESTRO!$P:$P,0)),"")</f>
        <v/>
      </c>
      <c r="M113" s="365">
        <f>IFERROR(INDEX(MAESTRO!$M:$M,MATCH($A113,MAESTRO!$P:$P,0)),"")</f>
        <v/>
      </c>
    </row>
    <row r="114">
      <c r="A114" s="365" t="n">
        <v>113</v>
      </c>
      <c r="B114" s="365" t="inlineStr">
        <is>
          <t>C</t>
        </is>
      </c>
      <c r="C114" s="365" t="n">
        <v>5</v>
      </c>
      <c r="D114" s="365" t="inlineStr">
        <is>
          <t>C5</t>
        </is>
      </c>
      <c r="E114" s="365">
        <f>IFERROR(INDEX(MAESTRO!$A:$A,MATCH($A114,MAESTRO!$P:$P,0)),"")</f>
        <v/>
      </c>
      <c r="F114" s="365">
        <f>IFERROR(INDEX(MAESTRO!$B:$B,MATCH($A114,MAESTRO!$P:$P,0)),"")</f>
        <v/>
      </c>
      <c r="G114" s="365">
        <f>IFERROR(INDEX(MAESTRO!$D:$D,MATCH($A114,MAESTRO!$P:$P,0)),"")</f>
        <v/>
      </c>
      <c r="H114" s="365">
        <f>IFERROR(INDEX(MAESTRO!$E:$E,MATCH($A114,MAESTRO!$P:$P,0)),"")</f>
        <v/>
      </c>
      <c r="I114" s="365">
        <f>IFERROR(INDEX(MAESTRO!$F:$F,MATCH($A114,MAESTRO!$P:$P,0)),"")</f>
        <v/>
      </c>
      <c r="J114" s="365">
        <f>IFERROR(INDEX(MAESTRO!$G:$G,MATCH($A114,MAESTRO!$P:$P,0)),"")</f>
        <v/>
      </c>
      <c r="K114" s="365">
        <f>IFERROR(INDEX(MAESTRO!$L:$L,MATCH($A114,MAESTRO!$P:$P,0)),"")</f>
        <v/>
      </c>
      <c r="L114" s="365">
        <f>IFERROR(INDEX(MAESTRO!$K:$K,MATCH($A114,MAESTRO!$P:$P,0)),"")</f>
        <v/>
      </c>
      <c r="M114" s="365">
        <f>IFERROR(INDEX(MAESTRO!$M:$M,MATCH($A114,MAESTRO!$P:$P,0)),"")</f>
        <v/>
      </c>
    </row>
    <row r="115">
      <c r="A115" s="365" t="n">
        <v>114</v>
      </c>
      <c r="B115" s="365" t="inlineStr">
        <is>
          <t>C</t>
        </is>
      </c>
      <c r="C115" s="365" t="n">
        <v>4</v>
      </c>
      <c r="D115" s="365" t="inlineStr">
        <is>
          <t>C4</t>
        </is>
      </c>
      <c r="E115" s="365">
        <f>IFERROR(INDEX(MAESTRO!$A:$A,MATCH($A115,MAESTRO!$P:$P,0)),"")</f>
        <v/>
      </c>
      <c r="F115" s="365">
        <f>IFERROR(INDEX(MAESTRO!$B:$B,MATCH($A115,MAESTRO!$P:$P,0)),"")</f>
        <v/>
      </c>
      <c r="G115" s="365">
        <f>IFERROR(INDEX(MAESTRO!$D:$D,MATCH($A115,MAESTRO!$P:$P,0)),"")</f>
        <v/>
      </c>
      <c r="H115" s="365">
        <f>IFERROR(INDEX(MAESTRO!$E:$E,MATCH($A115,MAESTRO!$P:$P,0)),"")</f>
        <v/>
      </c>
      <c r="I115" s="365">
        <f>IFERROR(INDEX(MAESTRO!$F:$F,MATCH($A115,MAESTRO!$P:$P,0)),"")</f>
        <v/>
      </c>
      <c r="J115" s="365">
        <f>IFERROR(INDEX(MAESTRO!$G:$G,MATCH($A115,MAESTRO!$P:$P,0)),"")</f>
        <v/>
      </c>
      <c r="K115" s="365">
        <f>IFERROR(INDEX(MAESTRO!$L:$L,MATCH($A115,MAESTRO!$P:$P,0)),"")</f>
        <v/>
      </c>
      <c r="L115" s="365">
        <f>IFERROR(INDEX(MAESTRO!$K:$K,MATCH($A115,MAESTRO!$P:$P,0)),"")</f>
        <v/>
      </c>
      <c r="M115" s="365">
        <f>IFERROR(INDEX(MAESTRO!$M:$M,MATCH($A115,MAESTRO!$P:$P,0)),"")</f>
        <v/>
      </c>
    </row>
    <row r="116">
      <c r="A116" s="365" t="n">
        <v>115</v>
      </c>
      <c r="B116" s="365" t="inlineStr">
        <is>
          <t>C</t>
        </is>
      </c>
      <c r="C116" s="365" t="n">
        <v>3</v>
      </c>
      <c r="D116" s="365" t="inlineStr">
        <is>
          <t>C3</t>
        </is>
      </c>
      <c r="E116" s="365">
        <f>IFERROR(INDEX(MAESTRO!$A:$A,MATCH($A116,MAESTRO!$P:$P,0)),"")</f>
        <v/>
      </c>
      <c r="F116" s="365">
        <f>IFERROR(INDEX(MAESTRO!$B:$B,MATCH($A116,MAESTRO!$P:$P,0)),"")</f>
        <v/>
      </c>
      <c r="G116" s="365">
        <f>IFERROR(INDEX(MAESTRO!$D:$D,MATCH($A116,MAESTRO!$P:$P,0)),"")</f>
        <v/>
      </c>
      <c r="H116" s="365">
        <f>IFERROR(INDEX(MAESTRO!$E:$E,MATCH($A116,MAESTRO!$P:$P,0)),"")</f>
        <v/>
      </c>
      <c r="I116" s="365">
        <f>IFERROR(INDEX(MAESTRO!$F:$F,MATCH($A116,MAESTRO!$P:$P,0)),"")</f>
        <v/>
      </c>
      <c r="J116" s="365">
        <f>IFERROR(INDEX(MAESTRO!$G:$G,MATCH($A116,MAESTRO!$P:$P,0)),"")</f>
        <v/>
      </c>
      <c r="K116" s="365">
        <f>IFERROR(INDEX(MAESTRO!$L:$L,MATCH($A116,MAESTRO!$P:$P,0)),"")</f>
        <v/>
      </c>
      <c r="L116" s="365">
        <f>IFERROR(INDEX(MAESTRO!$K:$K,MATCH($A116,MAESTRO!$P:$P,0)),"")</f>
        <v/>
      </c>
      <c r="M116" s="365">
        <f>IFERROR(INDEX(MAESTRO!$M:$M,MATCH($A116,MAESTRO!$P:$P,0)),"")</f>
        <v/>
      </c>
    </row>
    <row r="117">
      <c r="A117" s="365" t="n">
        <v>116</v>
      </c>
      <c r="B117" s="365" t="inlineStr">
        <is>
          <t>C</t>
        </is>
      </c>
      <c r="C117" s="365" t="n">
        <v>2</v>
      </c>
      <c r="D117" s="365" t="inlineStr">
        <is>
          <t>C2</t>
        </is>
      </c>
      <c r="E117" s="365">
        <f>IFERROR(INDEX(MAESTRO!$A:$A,MATCH($A117,MAESTRO!$P:$P,0)),"")</f>
        <v/>
      </c>
      <c r="F117" s="365">
        <f>IFERROR(INDEX(MAESTRO!$B:$B,MATCH($A117,MAESTRO!$P:$P,0)),"")</f>
        <v/>
      </c>
      <c r="G117" s="365">
        <f>IFERROR(INDEX(MAESTRO!$D:$D,MATCH($A117,MAESTRO!$P:$P,0)),"")</f>
        <v/>
      </c>
      <c r="H117" s="365">
        <f>IFERROR(INDEX(MAESTRO!$E:$E,MATCH($A117,MAESTRO!$P:$P,0)),"")</f>
        <v/>
      </c>
      <c r="I117" s="365">
        <f>IFERROR(INDEX(MAESTRO!$F:$F,MATCH($A117,MAESTRO!$P:$P,0)),"")</f>
        <v/>
      </c>
      <c r="J117" s="365">
        <f>IFERROR(INDEX(MAESTRO!$G:$G,MATCH($A117,MAESTRO!$P:$P,0)),"")</f>
        <v/>
      </c>
      <c r="K117" s="365">
        <f>IFERROR(INDEX(MAESTRO!$L:$L,MATCH($A117,MAESTRO!$P:$P,0)),"")</f>
        <v/>
      </c>
      <c r="L117" s="365">
        <f>IFERROR(INDEX(MAESTRO!$K:$K,MATCH($A117,MAESTRO!$P:$P,0)),"")</f>
        <v/>
      </c>
      <c r="M117" s="365">
        <f>IFERROR(INDEX(MAESTRO!$M:$M,MATCH($A117,MAESTRO!$P:$P,0)),"")</f>
        <v/>
      </c>
    </row>
    <row r="118">
      <c r="A118" s="365" t="n">
        <v>117</v>
      </c>
      <c r="B118" s="365" t="inlineStr">
        <is>
          <t>C</t>
        </is>
      </c>
      <c r="C118" s="365" t="n">
        <v>1</v>
      </c>
      <c r="D118" s="365" t="inlineStr">
        <is>
          <t>C1</t>
        </is>
      </c>
      <c r="E118" s="365">
        <f>IFERROR(INDEX(MAESTRO!$A:$A,MATCH($A118,MAESTRO!$P:$P,0)),"")</f>
        <v/>
      </c>
      <c r="F118" s="365">
        <f>IFERROR(INDEX(MAESTRO!$B:$B,MATCH($A118,MAESTRO!$P:$P,0)),"")</f>
        <v/>
      </c>
      <c r="G118" s="365">
        <f>IFERROR(INDEX(MAESTRO!$D:$D,MATCH($A118,MAESTRO!$P:$P,0)),"")</f>
        <v/>
      </c>
      <c r="H118" s="365">
        <f>IFERROR(INDEX(MAESTRO!$E:$E,MATCH($A118,MAESTRO!$P:$P,0)),"")</f>
        <v/>
      </c>
      <c r="I118" s="365">
        <f>IFERROR(INDEX(MAESTRO!$F:$F,MATCH($A118,MAESTRO!$P:$P,0)),"")</f>
        <v/>
      </c>
      <c r="J118" s="365">
        <f>IFERROR(INDEX(MAESTRO!$G:$G,MATCH($A118,MAESTRO!$P:$P,0)),"")</f>
        <v/>
      </c>
      <c r="K118" s="365">
        <f>IFERROR(INDEX(MAESTRO!$L:$L,MATCH($A118,MAESTRO!$P:$P,0)),"")</f>
        <v/>
      </c>
      <c r="L118" s="365">
        <f>IFERROR(INDEX(MAESTRO!$K:$K,MATCH($A118,MAESTRO!$P:$P,0)),"")</f>
        <v/>
      </c>
      <c r="M118" s="365">
        <f>IFERROR(INDEX(MAESTRO!$M:$M,MATCH($A118,MAESTRO!$P:$P,0)),"")</f>
        <v/>
      </c>
    </row>
    <row r="119">
      <c r="A119" s="365" t="n">
        <v>118</v>
      </c>
      <c r="B119" s="365" t="inlineStr">
        <is>
          <t>D</t>
        </is>
      </c>
      <c r="C119" s="365" t="n">
        <v>28</v>
      </c>
      <c r="D119" s="365" t="inlineStr">
        <is>
          <t>D28</t>
        </is>
      </c>
      <c r="E119" s="365">
        <f>IFERROR(INDEX(MAESTRO!$A:$A,MATCH($A119,MAESTRO!$P:$P,0)),"")</f>
        <v/>
      </c>
      <c r="F119" s="365">
        <f>IFERROR(INDEX(MAESTRO!$B:$B,MATCH($A119,MAESTRO!$P:$P,0)),"")</f>
        <v/>
      </c>
      <c r="G119" s="365">
        <f>IFERROR(INDEX(MAESTRO!$D:$D,MATCH($A119,MAESTRO!$P:$P,0)),"")</f>
        <v/>
      </c>
      <c r="H119" s="365">
        <f>IFERROR(INDEX(MAESTRO!$E:$E,MATCH($A119,MAESTRO!$P:$P,0)),"")</f>
        <v/>
      </c>
      <c r="I119" s="365">
        <f>IFERROR(INDEX(MAESTRO!$F:$F,MATCH($A119,MAESTRO!$P:$P,0)),"")</f>
        <v/>
      </c>
      <c r="J119" s="365">
        <f>IFERROR(INDEX(MAESTRO!$G:$G,MATCH($A119,MAESTRO!$P:$P,0)),"")</f>
        <v/>
      </c>
      <c r="K119" s="365">
        <f>IFERROR(INDEX(MAESTRO!$L:$L,MATCH($A119,MAESTRO!$P:$P,0)),"")</f>
        <v/>
      </c>
      <c r="L119" s="365">
        <f>IFERROR(INDEX(MAESTRO!$K:$K,MATCH($A119,MAESTRO!$P:$P,0)),"")</f>
        <v/>
      </c>
      <c r="M119" s="365">
        <f>IFERROR(INDEX(MAESTRO!$M:$M,MATCH($A119,MAESTRO!$P:$P,0)),"")</f>
        <v/>
      </c>
    </row>
    <row r="120">
      <c r="A120" s="365" t="n">
        <v>119</v>
      </c>
      <c r="B120" s="365" t="inlineStr">
        <is>
          <t>D</t>
        </is>
      </c>
      <c r="C120" s="365" t="n">
        <v>29</v>
      </c>
      <c r="D120" s="365" t="inlineStr">
        <is>
          <t>D29</t>
        </is>
      </c>
      <c r="E120" s="365">
        <f>IFERROR(INDEX(MAESTRO!$A:$A,MATCH($A120,MAESTRO!$P:$P,0)),"")</f>
        <v/>
      </c>
      <c r="F120" s="365">
        <f>IFERROR(INDEX(MAESTRO!$B:$B,MATCH($A120,MAESTRO!$P:$P,0)),"")</f>
        <v/>
      </c>
      <c r="G120" s="365">
        <f>IFERROR(INDEX(MAESTRO!$D:$D,MATCH($A120,MAESTRO!$P:$P,0)),"")</f>
        <v/>
      </c>
      <c r="H120" s="365">
        <f>IFERROR(INDEX(MAESTRO!$E:$E,MATCH($A120,MAESTRO!$P:$P,0)),"")</f>
        <v/>
      </c>
      <c r="I120" s="365">
        <f>IFERROR(INDEX(MAESTRO!$F:$F,MATCH($A120,MAESTRO!$P:$P,0)),"")</f>
        <v/>
      </c>
      <c r="J120" s="365">
        <f>IFERROR(INDEX(MAESTRO!$G:$G,MATCH($A120,MAESTRO!$P:$P,0)),"")</f>
        <v/>
      </c>
      <c r="K120" s="365">
        <f>IFERROR(INDEX(MAESTRO!$L:$L,MATCH($A120,MAESTRO!$P:$P,0)),"")</f>
        <v/>
      </c>
      <c r="L120" s="365">
        <f>IFERROR(INDEX(MAESTRO!$K:$K,MATCH($A120,MAESTRO!$P:$P,0)),"")</f>
        <v/>
      </c>
      <c r="M120" s="365">
        <f>IFERROR(INDEX(MAESTRO!$M:$M,MATCH($A120,MAESTRO!$P:$P,0)),"")</f>
        <v/>
      </c>
    </row>
    <row r="121">
      <c r="A121" s="365" t="n">
        <v>120</v>
      </c>
      <c r="B121" s="365" t="inlineStr">
        <is>
          <t>D</t>
        </is>
      </c>
      <c r="C121" s="365" t="n">
        <v>30</v>
      </c>
      <c r="D121" s="365" t="inlineStr">
        <is>
          <t>D30</t>
        </is>
      </c>
      <c r="E121" s="365">
        <f>IFERROR(INDEX(MAESTRO!$A:$A,MATCH($A121,MAESTRO!$P:$P,0)),"")</f>
        <v/>
      </c>
      <c r="F121" s="365">
        <f>IFERROR(INDEX(MAESTRO!$B:$B,MATCH($A121,MAESTRO!$P:$P,0)),"")</f>
        <v/>
      </c>
      <c r="G121" s="365">
        <f>IFERROR(INDEX(MAESTRO!$D:$D,MATCH($A121,MAESTRO!$P:$P,0)),"")</f>
        <v/>
      </c>
      <c r="H121" s="365">
        <f>IFERROR(INDEX(MAESTRO!$E:$E,MATCH($A121,MAESTRO!$P:$P,0)),"")</f>
        <v/>
      </c>
      <c r="I121" s="365">
        <f>IFERROR(INDEX(MAESTRO!$F:$F,MATCH($A121,MAESTRO!$P:$P,0)),"")</f>
        <v/>
      </c>
      <c r="J121" s="365">
        <f>IFERROR(INDEX(MAESTRO!$G:$G,MATCH($A121,MAESTRO!$P:$P,0)),"")</f>
        <v/>
      </c>
      <c r="K121" s="365">
        <f>IFERROR(INDEX(MAESTRO!$L:$L,MATCH($A121,MAESTRO!$P:$P,0)),"")</f>
        <v/>
      </c>
      <c r="L121" s="365">
        <f>IFERROR(INDEX(MAESTRO!$K:$K,MATCH($A121,MAESTRO!$P:$P,0)),"")</f>
        <v/>
      </c>
      <c r="M121" s="365">
        <f>IFERROR(INDEX(MAESTRO!$M:$M,MATCH($A121,MAESTRO!$P:$P,0)),"")</f>
        <v/>
      </c>
    </row>
    <row r="122">
      <c r="A122" s="365" t="n">
        <v>121</v>
      </c>
      <c r="B122" s="365" t="inlineStr">
        <is>
          <t>D</t>
        </is>
      </c>
      <c r="C122" s="365" t="n">
        <v>31</v>
      </c>
      <c r="D122" s="365" t="inlineStr">
        <is>
          <t>D31</t>
        </is>
      </c>
      <c r="E122" s="365">
        <f>IFERROR(INDEX(MAESTRO!$A:$A,MATCH($A122,MAESTRO!$P:$P,0)),"")</f>
        <v/>
      </c>
      <c r="F122" s="365">
        <f>IFERROR(INDEX(MAESTRO!$B:$B,MATCH($A122,MAESTRO!$P:$P,0)),"")</f>
        <v/>
      </c>
      <c r="G122" s="365">
        <f>IFERROR(INDEX(MAESTRO!$D:$D,MATCH($A122,MAESTRO!$P:$P,0)),"")</f>
        <v/>
      </c>
      <c r="H122" s="365">
        <f>IFERROR(INDEX(MAESTRO!$E:$E,MATCH($A122,MAESTRO!$P:$P,0)),"")</f>
        <v/>
      </c>
      <c r="I122" s="365">
        <f>IFERROR(INDEX(MAESTRO!$F:$F,MATCH($A122,MAESTRO!$P:$P,0)),"")</f>
        <v/>
      </c>
      <c r="J122" s="365">
        <f>IFERROR(INDEX(MAESTRO!$G:$G,MATCH($A122,MAESTRO!$P:$P,0)),"")</f>
        <v/>
      </c>
      <c r="K122" s="365">
        <f>IFERROR(INDEX(MAESTRO!$L:$L,MATCH($A122,MAESTRO!$P:$P,0)),"")</f>
        <v/>
      </c>
      <c r="L122" s="365">
        <f>IFERROR(INDEX(MAESTRO!$K:$K,MATCH($A122,MAESTRO!$P:$P,0)),"")</f>
        <v/>
      </c>
      <c r="M122" s="365">
        <f>IFERROR(INDEX(MAESTRO!$M:$M,MATCH($A122,MAESTRO!$P:$P,0)),"")</f>
        <v/>
      </c>
    </row>
    <row r="123">
      <c r="A123" s="365" t="n">
        <v>122</v>
      </c>
      <c r="B123" s="365" t="inlineStr">
        <is>
          <t>D</t>
        </is>
      </c>
      <c r="C123" s="365" t="n">
        <v>32</v>
      </c>
      <c r="D123" s="365" t="inlineStr">
        <is>
          <t>D32</t>
        </is>
      </c>
      <c r="E123" s="365">
        <f>IFERROR(INDEX(MAESTRO!$A:$A,MATCH($A123,MAESTRO!$P:$P,0)),"")</f>
        <v/>
      </c>
      <c r="F123" s="365">
        <f>IFERROR(INDEX(MAESTRO!$B:$B,MATCH($A123,MAESTRO!$P:$P,0)),"")</f>
        <v/>
      </c>
      <c r="G123" s="365">
        <f>IFERROR(INDEX(MAESTRO!$D:$D,MATCH($A123,MAESTRO!$P:$P,0)),"")</f>
        <v/>
      </c>
      <c r="H123" s="365">
        <f>IFERROR(INDEX(MAESTRO!$E:$E,MATCH($A123,MAESTRO!$P:$P,0)),"")</f>
        <v/>
      </c>
      <c r="I123" s="365">
        <f>IFERROR(INDEX(MAESTRO!$F:$F,MATCH($A123,MAESTRO!$P:$P,0)),"")</f>
        <v/>
      </c>
      <c r="J123" s="365">
        <f>IFERROR(INDEX(MAESTRO!$G:$G,MATCH($A123,MAESTRO!$P:$P,0)),"")</f>
        <v/>
      </c>
      <c r="K123" s="365">
        <f>IFERROR(INDEX(MAESTRO!$L:$L,MATCH($A123,MAESTRO!$P:$P,0)),"")</f>
        <v/>
      </c>
      <c r="L123" s="365">
        <f>IFERROR(INDEX(MAESTRO!$K:$K,MATCH($A123,MAESTRO!$P:$P,0)),"")</f>
        <v/>
      </c>
      <c r="M123" s="365">
        <f>IFERROR(INDEX(MAESTRO!$M:$M,MATCH($A123,MAESTRO!$P:$P,0)),"")</f>
        <v/>
      </c>
    </row>
    <row r="124">
      <c r="A124" s="365" t="n">
        <v>123</v>
      </c>
      <c r="B124" s="365" t="inlineStr">
        <is>
          <t>D</t>
        </is>
      </c>
      <c r="C124" s="365" t="n">
        <v>14</v>
      </c>
      <c r="D124" s="365" t="inlineStr">
        <is>
          <t>D14</t>
        </is>
      </c>
      <c r="E124" s="365">
        <f>IFERROR(INDEX(MAESTRO!$A:$A,MATCH($A124,MAESTRO!$P:$P,0)),"")</f>
        <v/>
      </c>
      <c r="F124" s="365">
        <f>IFERROR(INDEX(MAESTRO!$B:$B,MATCH($A124,MAESTRO!$P:$P,0)),"")</f>
        <v/>
      </c>
      <c r="G124" s="365">
        <f>IFERROR(INDEX(MAESTRO!$D:$D,MATCH($A124,MAESTRO!$P:$P,0)),"")</f>
        <v/>
      </c>
      <c r="H124" s="365">
        <f>IFERROR(INDEX(MAESTRO!$E:$E,MATCH($A124,MAESTRO!$P:$P,0)),"")</f>
        <v/>
      </c>
      <c r="I124" s="365">
        <f>IFERROR(INDEX(MAESTRO!$F:$F,MATCH($A124,MAESTRO!$P:$P,0)),"")</f>
        <v/>
      </c>
      <c r="J124" s="365">
        <f>IFERROR(INDEX(MAESTRO!$G:$G,MATCH($A124,MAESTRO!$P:$P,0)),"")</f>
        <v/>
      </c>
      <c r="K124" s="365">
        <f>IFERROR(INDEX(MAESTRO!$L:$L,MATCH($A124,MAESTRO!$P:$P,0)),"")</f>
        <v/>
      </c>
      <c r="L124" s="365">
        <f>IFERROR(INDEX(MAESTRO!$K:$K,MATCH($A124,MAESTRO!$P:$P,0)),"")</f>
        <v/>
      </c>
      <c r="M124" s="365">
        <f>IFERROR(INDEX(MAESTRO!$M:$M,MATCH($A124,MAESTRO!$P:$P,0)),"")</f>
        <v/>
      </c>
    </row>
    <row r="125">
      <c r="A125" s="365" t="n">
        <v>124</v>
      </c>
      <c r="B125" s="365" t="inlineStr">
        <is>
          <t>D</t>
        </is>
      </c>
      <c r="C125" s="365" t="n">
        <v>33</v>
      </c>
      <c r="D125" s="365" t="inlineStr">
        <is>
          <t>D33</t>
        </is>
      </c>
      <c r="E125" s="365">
        <f>IFERROR(INDEX(MAESTRO!$A:$A,MATCH($A125,MAESTRO!$P:$P,0)),"")</f>
        <v/>
      </c>
      <c r="F125" s="365">
        <f>IFERROR(INDEX(MAESTRO!$B:$B,MATCH($A125,MAESTRO!$P:$P,0)),"")</f>
        <v/>
      </c>
      <c r="G125" s="365">
        <f>IFERROR(INDEX(MAESTRO!$D:$D,MATCH($A125,MAESTRO!$P:$P,0)),"")</f>
        <v/>
      </c>
      <c r="H125" s="365">
        <f>IFERROR(INDEX(MAESTRO!$E:$E,MATCH($A125,MAESTRO!$P:$P,0)),"")</f>
        <v/>
      </c>
      <c r="I125" s="365">
        <f>IFERROR(INDEX(MAESTRO!$F:$F,MATCH($A125,MAESTRO!$P:$P,0)),"")</f>
        <v/>
      </c>
      <c r="J125" s="365">
        <f>IFERROR(INDEX(MAESTRO!$G:$G,MATCH($A125,MAESTRO!$P:$P,0)),"")</f>
        <v/>
      </c>
      <c r="K125" s="365">
        <f>IFERROR(INDEX(MAESTRO!$L:$L,MATCH($A125,MAESTRO!$P:$P,0)),"")</f>
        <v/>
      </c>
      <c r="L125" s="365">
        <f>IFERROR(INDEX(MAESTRO!$K:$K,MATCH($A125,MAESTRO!$P:$P,0)),"")</f>
        <v/>
      </c>
      <c r="M125" s="365">
        <f>IFERROR(INDEX(MAESTRO!$M:$M,MATCH($A125,MAESTRO!$P:$P,0)),"")</f>
        <v/>
      </c>
    </row>
    <row r="126">
      <c r="A126" s="365" t="n">
        <v>125</v>
      </c>
      <c r="B126" s="365" t="inlineStr">
        <is>
          <t>D</t>
        </is>
      </c>
      <c r="C126" s="365" t="n">
        <v>13</v>
      </c>
      <c r="D126" s="365" t="inlineStr">
        <is>
          <t>D13</t>
        </is>
      </c>
      <c r="E126" s="365">
        <f>IFERROR(INDEX(MAESTRO!$A:$A,MATCH($A126,MAESTRO!$P:$P,0)),"")</f>
        <v/>
      </c>
      <c r="F126" s="365">
        <f>IFERROR(INDEX(MAESTRO!$B:$B,MATCH($A126,MAESTRO!$P:$P,0)),"")</f>
        <v/>
      </c>
      <c r="G126" s="365">
        <f>IFERROR(INDEX(MAESTRO!$D:$D,MATCH($A126,MAESTRO!$P:$P,0)),"")</f>
        <v/>
      </c>
      <c r="H126" s="365">
        <f>IFERROR(INDEX(MAESTRO!$E:$E,MATCH($A126,MAESTRO!$P:$P,0)),"")</f>
        <v/>
      </c>
      <c r="I126" s="365">
        <f>IFERROR(INDEX(MAESTRO!$F:$F,MATCH($A126,MAESTRO!$P:$P,0)),"")</f>
        <v/>
      </c>
      <c r="J126" s="365">
        <f>IFERROR(INDEX(MAESTRO!$G:$G,MATCH($A126,MAESTRO!$P:$P,0)),"")</f>
        <v/>
      </c>
      <c r="K126" s="365">
        <f>IFERROR(INDEX(MAESTRO!$L:$L,MATCH($A126,MAESTRO!$P:$P,0)),"")</f>
        <v/>
      </c>
      <c r="L126" s="365">
        <f>IFERROR(INDEX(MAESTRO!$K:$K,MATCH($A126,MAESTRO!$P:$P,0)),"")</f>
        <v/>
      </c>
      <c r="M126" s="365">
        <f>IFERROR(INDEX(MAESTRO!$M:$M,MATCH($A126,MAESTRO!$P:$P,0)),"")</f>
        <v/>
      </c>
    </row>
    <row r="127">
      <c r="A127" s="365" t="n">
        <v>126</v>
      </c>
      <c r="B127" s="365" t="inlineStr">
        <is>
          <t>D</t>
        </is>
      </c>
      <c r="C127" s="365" t="n">
        <v>34</v>
      </c>
      <c r="D127" s="365" t="inlineStr">
        <is>
          <t>D34</t>
        </is>
      </c>
      <c r="E127" s="365">
        <f>IFERROR(INDEX(MAESTRO!$A:$A,MATCH($A127,MAESTRO!$P:$P,0)),"")</f>
        <v/>
      </c>
      <c r="F127" s="365">
        <f>IFERROR(INDEX(MAESTRO!$B:$B,MATCH($A127,MAESTRO!$P:$P,0)),"")</f>
        <v/>
      </c>
      <c r="G127" s="365">
        <f>IFERROR(INDEX(MAESTRO!$D:$D,MATCH($A127,MAESTRO!$P:$P,0)),"")</f>
        <v/>
      </c>
      <c r="H127" s="365">
        <f>IFERROR(INDEX(MAESTRO!$E:$E,MATCH($A127,MAESTRO!$P:$P,0)),"")</f>
        <v/>
      </c>
      <c r="I127" s="365">
        <f>IFERROR(INDEX(MAESTRO!$F:$F,MATCH($A127,MAESTRO!$P:$P,0)),"")</f>
        <v/>
      </c>
      <c r="J127" s="365">
        <f>IFERROR(INDEX(MAESTRO!$G:$G,MATCH($A127,MAESTRO!$P:$P,0)),"")</f>
        <v/>
      </c>
      <c r="K127" s="365">
        <f>IFERROR(INDEX(MAESTRO!$L:$L,MATCH($A127,MAESTRO!$P:$P,0)),"")</f>
        <v/>
      </c>
      <c r="L127" s="365">
        <f>IFERROR(INDEX(MAESTRO!$K:$K,MATCH($A127,MAESTRO!$P:$P,0)),"")</f>
        <v/>
      </c>
      <c r="M127" s="365">
        <f>IFERROR(INDEX(MAESTRO!$M:$M,MATCH($A127,MAESTRO!$P:$P,0)),"")</f>
        <v/>
      </c>
    </row>
    <row r="128">
      <c r="A128" s="365" t="n">
        <v>127</v>
      </c>
      <c r="B128" s="365" t="inlineStr">
        <is>
          <t>D</t>
        </is>
      </c>
      <c r="C128" s="365" t="n">
        <v>12</v>
      </c>
      <c r="D128" s="365" t="inlineStr">
        <is>
          <t>D12</t>
        </is>
      </c>
      <c r="E128" s="365">
        <f>IFERROR(INDEX(MAESTRO!$A:$A,MATCH($A128,MAESTRO!$P:$P,0)),"")</f>
        <v/>
      </c>
      <c r="F128" s="365">
        <f>IFERROR(INDEX(MAESTRO!$B:$B,MATCH($A128,MAESTRO!$P:$P,0)),"")</f>
        <v/>
      </c>
      <c r="G128" s="365">
        <f>IFERROR(INDEX(MAESTRO!$D:$D,MATCH($A128,MAESTRO!$P:$P,0)),"")</f>
        <v/>
      </c>
      <c r="H128" s="365">
        <f>IFERROR(INDEX(MAESTRO!$E:$E,MATCH($A128,MAESTRO!$P:$P,0)),"")</f>
        <v/>
      </c>
      <c r="I128" s="365">
        <f>IFERROR(INDEX(MAESTRO!$F:$F,MATCH($A128,MAESTRO!$P:$P,0)),"")</f>
        <v/>
      </c>
      <c r="J128" s="365">
        <f>IFERROR(INDEX(MAESTRO!$G:$G,MATCH($A128,MAESTRO!$P:$P,0)),"")</f>
        <v/>
      </c>
      <c r="K128" s="365">
        <f>IFERROR(INDEX(MAESTRO!$L:$L,MATCH($A128,MAESTRO!$P:$P,0)),"")</f>
        <v/>
      </c>
      <c r="L128" s="365">
        <f>IFERROR(INDEX(MAESTRO!$K:$K,MATCH($A128,MAESTRO!$P:$P,0)),"")</f>
        <v/>
      </c>
      <c r="M128" s="365">
        <f>IFERROR(INDEX(MAESTRO!$M:$M,MATCH($A128,MAESTRO!$P:$P,0)),"")</f>
        <v/>
      </c>
    </row>
    <row r="129">
      <c r="A129" s="365" t="n">
        <v>128</v>
      </c>
      <c r="B129" s="365" t="inlineStr">
        <is>
          <t>D</t>
        </is>
      </c>
      <c r="C129" s="365" t="n">
        <v>35</v>
      </c>
      <c r="D129" s="365" t="inlineStr">
        <is>
          <t>D35</t>
        </is>
      </c>
      <c r="E129" s="365">
        <f>IFERROR(INDEX(MAESTRO!$A:$A,MATCH($A129,MAESTRO!$P:$P,0)),"")</f>
        <v/>
      </c>
      <c r="F129" s="365">
        <f>IFERROR(INDEX(MAESTRO!$B:$B,MATCH($A129,MAESTRO!$P:$P,0)),"")</f>
        <v/>
      </c>
      <c r="G129" s="365">
        <f>IFERROR(INDEX(MAESTRO!$D:$D,MATCH($A129,MAESTRO!$P:$P,0)),"")</f>
        <v/>
      </c>
      <c r="H129" s="365">
        <f>IFERROR(INDEX(MAESTRO!$E:$E,MATCH($A129,MAESTRO!$P:$P,0)),"")</f>
        <v/>
      </c>
      <c r="I129" s="365">
        <f>IFERROR(INDEX(MAESTRO!$F:$F,MATCH($A129,MAESTRO!$P:$P,0)),"")</f>
        <v/>
      </c>
      <c r="J129" s="365">
        <f>IFERROR(INDEX(MAESTRO!$G:$G,MATCH($A129,MAESTRO!$P:$P,0)),"")</f>
        <v/>
      </c>
      <c r="K129" s="365">
        <f>IFERROR(INDEX(MAESTRO!$L:$L,MATCH($A129,MAESTRO!$P:$P,0)),"")</f>
        <v/>
      </c>
      <c r="L129" s="365">
        <f>IFERROR(INDEX(MAESTRO!$K:$K,MATCH($A129,MAESTRO!$P:$P,0)),"")</f>
        <v/>
      </c>
      <c r="M129" s="365">
        <f>IFERROR(INDEX(MAESTRO!$M:$M,MATCH($A129,MAESTRO!$P:$P,0)),"")</f>
        <v/>
      </c>
    </row>
    <row r="130">
      <c r="A130" s="365" t="n">
        <v>129</v>
      </c>
      <c r="B130" s="365" t="inlineStr">
        <is>
          <t>D</t>
        </is>
      </c>
      <c r="C130" s="365" t="n">
        <v>11</v>
      </c>
      <c r="D130" s="365" t="inlineStr">
        <is>
          <t>D11</t>
        </is>
      </c>
      <c r="E130" s="365">
        <f>IFERROR(INDEX(MAESTRO!$A:$A,MATCH($A130,MAESTRO!$P:$P,0)),"")</f>
        <v/>
      </c>
      <c r="F130" s="365">
        <f>IFERROR(INDEX(MAESTRO!$B:$B,MATCH($A130,MAESTRO!$P:$P,0)),"")</f>
        <v/>
      </c>
      <c r="G130" s="365">
        <f>IFERROR(INDEX(MAESTRO!$D:$D,MATCH($A130,MAESTRO!$P:$P,0)),"")</f>
        <v/>
      </c>
      <c r="H130" s="365">
        <f>IFERROR(INDEX(MAESTRO!$E:$E,MATCH($A130,MAESTRO!$P:$P,0)),"")</f>
        <v/>
      </c>
      <c r="I130" s="365">
        <f>IFERROR(INDEX(MAESTRO!$F:$F,MATCH($A130,MAESTRO!$P:$P,0)),"")</f>
        <v/>
      </c>
      <c r="J130" s="365">
        <f>IFERROR(INDEX(MAESTRO!$G:$G,MATCH($A130,MAESTRO!$P:$P,0)),"")</f>
        <v/>
      </c>
      <c r="K130" s="365">
        <f>IFERROR(INDEX(MAESTRO!$L:$L,MATCH($A130,MAESTRO!$P:$P,0)),"")</f>
        <v/>
      </c>
      <c r="L130" s="365">
        <f>IFERROR(INDEX(MAESTRO!$K:$K,MATCH($A130,MAESTRO!$P:$P,0)),"")</f>
        <v/>
      </c>
      <c r="M130" s="365">
        <f>IFERROR(INDEX(MAESTRO!$M:$M,MATCH($A130,MAESTRO!$P:$P,0)),"")</f>
        <v/>
      </c>
    </row>
    <row r="131">
      <c r="A131" s="365" t="n">
        <v>130</v>
      </c>
      <c r="B131" s="365" t="inlineStr">
        <is>
          <t>D</t>
        </is>
      </c>
      <c r="C131" s="365" t="n">
        <v>36</v>
      </c>
      <c r="D131" s="365" t="inlineStr">
        <is>
          <t>D36</t>
        </is>
      </c>
      <c r="E131" s="365">
        <f>IFERROR(INDEX(MAESTRO!$A:$A,MATCH($A131,MAESTRO!$P:$P,0)),"")</f>
        <v/>
      </c>
      <c r="F131" s="365">
        <f>IFERROR(INDEX(MAESTRO!$B:$B,MATCH($A131,MAESTRO!$P:$P,0)),"")</f>
        <v/>
      </c>
      <c r="G131" s="365">
        <f>IFERROR(INDEX(MAESTRO!$D:$D,MATCH($A131,MAESTRO!$P:$P,0)),"")</f>
        <v/>
      </c>
      <c r="H131" s="365">
        <f>IFERROR(INDEX(MAESTRO!$E:$E,MATCH($A131,MAESTRO!$P:$P,0)),"")</f>
        <v/>
      </c>
      <c r="I131" s="365">
        <f>IFERROR(INDEX(MAESTRO!$F:$F,MATCH($A131,MAESTRO!$P:$P,0)),"")</f>
        <v/>
      </c>
      <c r="J131" s="365">
        <f>IFERROR(INDEX(MAESTRO!$G:$G,MATCH($A131,MAESTRO!$P:$P,0)),"")</f>
        <v/>
      </c>
      <c r="K131" s="365">
        <f>IFERROR(INDEX(MAESTRO!$L:$L,MATCH($A131,MAESTRO!$P:$P,0)),"")</f>
        <v/>
      </c>
      <c r="L131" s="365">
        <f>IFERROR(INDEX(MAESTRO!$K:$K,MATCH($A131,MAESTRO!$P:$P,0)),"")</f>
        <v/>
      </c>
      <c r="M131" s="365">
        <f>IFERROR(INDEX(MAESTRO!$M:$M,MATCH($A131,MAESTRO!$P:$P,0)),"")</f>
        <v/>
      </c>
    </row>
    <row r="132">
      <c r="A132" s="365" t="n">
        <v>131</v>
      </c>
      <c r="B132" s="365" t="inlineStr">
        <is>
          <t>D</t>
        </is>
      </c>
      <c r="C132" s="365" t="n">
        <v>10</v>
      </c>
      <c r="D132" s="365" t="inlineStr">
        <is>
          <t>D10</t>
        </is>
      </c>
      <c r="E132" s="365">
        <f>IFERROR(INDEX(MAESTRO!$A:$A,MATCH($A132,MAESTRO!$P:$P,0)),"")</f>
        <v/>
      </c>
      <c r="F132" s="365">
        <f>IFERROR(INDEX(MAESTRO!$B:$B,MATCH($A132,MAESTRO!$P:$P,0)),"")</f>
        <v/>
      </c>
      <c r="G132" s="365">
        <f>IFERROR(INDEX(MAESTRO!$D:$D,MATCH($A132,MAESTRO!$P:$P,0)),"")</f>
        <v/>
      </c>
      <c r="H132" s="365">
        <f>IFERROR(INDEX(MAESTRO!$E:$E,MATCH($A132,MAESTRO!$P:$P,0)),"")</f>
        <v/>
      </c>
      <c r="I132" s="365">
        <f>IFERROR(INDEX(MAESTRO!$F:$F,MATCH($A132,MAESTRO!$P:$P,0)),"")</f>
        <v/>
      </c>
      <c r="J132" s="365">
        <f>IFERROR(INDEX(MAESTRO!$G:$G,MATCH($A132,MAESTRO!$P:$P,0)),"")</f>
        <v/>
      </c>
      <c r="K132" s="365">
        <f>IFERROR(INDEX(MAESTRO!$L:$L,MATCH($A132,MAESTRO!$P:$P,0)),"")</f>
        <v/>
      </c>
      <c r="L132" s="365">
        <f>IFERROR(INDEX(MAESTRO!$K:$K,MATCH($A132,MAESTRO!$P:$P,0)),"")</f>
        <v/>
      </c>
      <c r="M132" s="365">
        <f>IFERROR(INDEX(MAESTRO!$M:$M,MATCH($A132,MAESTRO!$P:$P,0)),"")</f>
        <v/>
      </c>
    </row>
    <row r="133">
      <c r="A133" s="365" t="n">
        <v>132</v>
      </c>
      <c r="B133" s="365" t="inlineStr">
        <is>
          <t>D</t>
        </is>
      </c>
      <c r="C133" s="365" t="n">
        <v>37</v>
      </c>
      <c r="D133" s="365" t="inlineStr">
        <is>
          <t>D37</t>
        </is>
      </c>
      <c r="E133" s="365">
        <f>IFERROR(INDEX(MAESTRO!$A:$A,MATCH($A133,MAESTRO!$P:$P,0)),"")</f>
        <v/>
      </c>
      <c r="F133" s="365">
        <f>IFERROR(INDEX(MAESTRO!$B:$B,MATCH($A133,MAESTRO!$P:$P,0)),"")</f>
        <v/>
      </c>
      <c r="G133" s="365">
        <f>IFERROR(INDEX(MAESTRO!$D:$D,MATCH($A133,MAESTRO!$P:$P,0)),"")</f>
        <v/>
      </c>
      <c r="H133" s="365">
        <f>IFERROR(INDEX(MAESTRO!$E:$E,MATCH($A133,MAESTRO!$P:$P,0)),"")</f>
        <v/>
      </c>
      <c r="I133" s="365">
        <f>IFERROR(INDEX(MAESTRO!$F:$F,MATCH($A133,MAESTRO!$P:$P,0)),"")</f>
        <v/>
      </c>
      <c r="J133" s="365">
        <f>IFERROR(INDEX(MAESTRO!$G:$G,MATCH($A133,MAESTRO!$P:$P,0)),"")</f>
        <v/>
      </c>
      <c r="K133" s="365">
        <f>IFERROR(INDEX(MAESTRO!$L:$L,MATCH($A133,MAESTRO!$P:$P,0)),"")</f>
        <v/>
      </c>
      <c r="L133" s="365">
        <f>IFERROR(INDEX(MAESTRO!$K:$K,MATCH($A133,MAESTRO!$P:$P,0)),"")</f>
        <v/>
      </c>
      <c r="M133" s="365">
        <f>IFERROR(INDEX(MAESTRO!$M:$M,MATCH($A133,MAESTRO!$P:$P,0)),"")</f>
        <v/>
      </c>
    </row>
    <row r="134">
      <c r="A134" s="365" t="n">
        <v>133</v>
      </c>
      <c r="B134" s="365" t="inlineStr">
        <is>
          <t>D</t>
        </is>
      </c>
      <c r="C134" s="365" t="n">
        <v>9</v>
      </c>
      <c r="D134" s="365" t="inlineStr">
        <is>
          <t>D9</t>
        </is>
      </c>
      <c r="E134" s="365">
        <f>IFERROR(INDEX(MAESTRO!$A:$A,MATCH($A134,MAESTRO!$P:$P,0)),"")</f>
        <v/>
      </c>
      <c r="F134" s="365">
        <f>IFERROR(INDEX(MAESTRO!$B:$B,MATCH($A134,MAESTRO!$P:$P,0)),"")</f>
        <v/>
      </c>
      <c r="G134" s="365">
        <f>IFERROR(INDEX(MAESTRO!$D:$D,MATCH($A134,MAESTRO!$P:$P,0)),"")</f>
        <v/>
      </c>
      <c r="H134" s="365">
        <f>IFERROR(INDEX(MAESTRO!$E:$E,MATCH($A134,MAESTRO!$P:$P,0)),"")</f>
        <v/>
      </c>
      <c r="I134" s="365">
        <f>IFERROR(INDEX(MAESTRO!$F:$F,MATCH($A134,MAESTRO!$P:$P,0)),"")</f>
        <v/>
      </c>
      <c r="J134" s="365">
        <f>IFERROR(INDEX(MAESTRO!$G:$G,MATCH($A134,MAESTRO!$P:$P,0)),"")</f>
        <v/>
      </c>
      <c r="K134" s="365">
        <f>IFERROR(INDEX(MAESTRO!$L:$L,MATCH($A134,MAESTRO!$P:$P,0)),"")</f>
        <v/>
      </c>
      <c r="L134" s="365">
        <f>IFERROR(INDEX(MAESTRO!$K:$K,MATCH($A134,MAESTRO!$P:$P,0)),"")</f>
        <v/>
      </c>
      <c r="M134" s="365">
        <f>IFERROR(INDEX(MAESTRO!$M:$M,MATCH($A134,MAESTRO!$P:$P,0)),"")</f>
        <v/>
      </c>
    </row>
    <row r="135">
      <c r="A135" s="365" t="n">
        <v>134</v>
      </c>
      <c r="B135" s="365" t="inlineStr">
        <is>
          <t>D</t>
        </is>
      </c>
      <c r="C135" s="365" t="n">
        <v>38</v>
      </c>
      <c r="D135" s="365" t="inlineStr">
        <is>
          <t>D38</t>
        </is>
      </c>
      <c r="E135" s="365">
        <f>IFERROR(INDEX(MAESTRO!$A:$A,MATCH($A135,MAESTRO!$P:$P,0)),"")</f>
        <v/>
      </c>
      <c r="F135" s="365">
        <f>IFERROR(INDEX(MAESTRO!$B:$B,MATCH($A135,MAESTRO!$P:$P,0)),"")</f>
        <v/>
      </c>
      <c r="G135" s="365">
        <f>IFERROR(INDEX(MAESTRO!$D:$D,MATCH($A135,MAESTRO!$P:$P,0)),"")</f>
        <v/>
      </c>
      <c r="H135" s="365">
        <f>IFERROR(INDEX(MAESTRO!$E:$E,MATCH($A135,MAESTRO!$P:$P,0)),"")</f>
        <v/>
      </c>
      <c r="I135" s="365">
        <f>IFERROR(INDEX(MAESTRO!$F:$F,MATCH($A135,MAESTRO!$P:$P,0)),"")</f>
        <v/>
      </c>
      <c r="J135" s="365">
        <f>IFERROR(INDEX(MAESTRO!$G:$G,MATCH($A135,MAESTRO!$P:$P,0)),"")</f>
        <v/>
      </c>
      <c r="K135" s="365">
        <f>IFERROR(INDEX(MAESTRO!$L:$L,MATCH($A135,MAESTRO!$P:$P,0)),"")</f>
        <v/>
      </c>
      <c r="L135" s="365">
        <f>IFERROR(INDEX(MAESTRO!$K:$K,MATCH($A135,MAESTRO!$P:$P,0)),"")</f>
        <v/>
      </c>
      <c r="M135" s="365">
        <f>IFERROR(INDEX(MAESTRO!$M:$M,MATCH($A135,MAESTRO!$P:$P,0)),"")</f>
        <v/>
      </c>
    </row>
    <row r="136">
      <c r="A136" s="365" t="n">
        <v>135</v>
      </c>
      <c r="B136" s="365" t="inlineStr">
        <is>
          <t>D</t>
        </is>
      </c>
      <c r="C136" s="365" t="n">
        <v>8</v>
      </c>
      <c r="D136" s="365" t="inlineStr">
        <is>
          <t>D8</t>
        </is>
      </c>
      <c r="E136" s="365">
        <f>IFERROR(INDEX(MAESTRO!$A:$A,MATCH($A136,MAESTRO!$P:$P,0)),"")</f>
        <v/>
      </c>
      <c r="F136" s="365">
        <f>IFERROR(INDEX(MAESTRO!$B:$B,MATCH($A136,MAESTRO!$P:$P,0)),"")</f>
        <v/>
      </c>
      <c r="G136" s="365">
        <f>IFERROR(INDEX(MAESTRO!$D:$D,MATCH($A136,MAESTRO!$P:$P,0)),"")</f>
        <v/>
      </c>
      <c r="H136" s="365">
        <f>IFERROR(INDEX(MAESTRO!$E:$E,MATCH($A136,MAESTRO!$P:$P,0)),"")</f>
        <v/>
      </c>
      <c r="I136" s="365">
        <f>IFERROR(INDEX(MAESTRO!$F:$F,MATCH($A136,MAESTRO!$P:$P,0)),"")</f>
        <v/>
      </c>
      <c r="J136" s="365">
        <f>IFERROR(INDEX(MAESTRO!$G:$G,MATCH($A136,MAESTRO!$P:$P,0)),"")</f>
        <v/>
      </c>
      <c r="K136" s="365">
        <f>IFERROR(INDEX(MAESTRO!$L:$L,MATCH($A136,MAESTRO!$P:$P,0)),"")</f>
        <v/>
      </c>
      <c r="L136" s="365">
        <f>IFERROR(INDEX(MAESTRO!$K:$K,MATCH($A136,MAESTRO!$P:$P,0)),"")</f>
        <v/>
      </c>
      <c r="M136" s="365">
        <f>IFERROR(INDEX(MAESTRO!$M:$M,MATCH($A136,MAESTRO!$P:$P,0)),"")</f>
        <v/>
      </c>
    </row>
    <row r="137">
      <c r="A137" s="365" t="n">
        <v>136</v>
      </c>
      <c r="B137" s="365" t="inlineStr">
        <is>
          <t>D</t>
        </is>
      </c>
      <c r="C137" s="365" t="n">
        <v>39</v>
      </c>
      <c r="D137" s="365" t="inlineStr">
        <is>
          <t>D39</t>
        </is>
      </c>
      <c r="E137" s="365">
        <f>IFERROR(INDEX(MAESTRO!$A:$A,MATCH($A137,MAESTRO!$P:$P,0)),"")</f>
        <v/>
      </c>
      <c r="F137" s="365">
        <f>IFERROR(INDEX(MAESTRO!$B:$B,MATCH($A137,MAESTRO!$P:$P,0)),"")</f>
        <v/>
      </c>
      <c r="G137" s="365">
        <f>IFERROR(INDEX(MAESTRO!$D:$D,MATCH($A137,MAESTRO!$P:$P,0)),"")</f>
        <v/>
      </c>
      <c r="H137" s="365">
        <f>IFERROR(INDEX(MAESTRO!$E:$E,MATCH($A137,MAESTRO!$P:$P,0)),"")</f>
        <v/>
      </c>
      <c r="I137" s="365">
        <f>IFERROR(INDEX(MAESTRO!$F:$F,MATCH($A137,MAESTRO!$P:$P,0)),"")</f>
        <v/>
      </c>
      <c r="J137" s="365">
        <f>IFERROR(INDEX(MAESTRO!$G:$G,MATCH($A137,MAESTRO!$P:$P,0)),"")</f>
        <v/>
      </c>
      <c r="K137" s="365">
        <f>IFERROR(INDEX(MAESTRO!$L:$L,MATCH($A137,MAESTRO!$P:$P,0)),"")</f>
        <v/>
      </c>
      <c r="L137" s="365">
        <f>IFERROR(INDEX(MAESTRO!$K:$K,MATCH($A137,MAESTRO!$P:$P,0)),"")</f>
        <v/>
      </c>
      <c r="M137" s="365">
        <f>IFERROR(INDEX(MAESTRO!$M:$M,MATCH($A137,MAESTRO!$P:$P,0)),"")</f>
        <v/>
      </c>
    </row>
    <row r="138">
      <c r="A138" s="365" t="n">
        <v>137</v>
      </c>
      <c r="B138" s="365" t="inlineStr">
        <is>
          <t>D</t>
        </is>
      </c>
      <c r="C138" s="365" t="n">
        <v>7</v>
      </c>
      <c r="D138" s="365" t="inlineStr">
        <is>
          <t>D7</t>
        </is>
      </c>
      <c r="E138" s="365">
        <f>IFERROR(INDEX(MAESTRO!$A:$A,MATCH($A138,MAESTRO!$P:$P,0)),"")</f>
        <v/>
      </c>
      <c r="F138" s="365">
        <f>IFERROR(INDEX(MAESTRO!$B:$B,MATCH($A138,MAESTRO!$P:$P,0)),"")</f>
        <v/>
      </c>
      <c r="G138" s="365">
        <f>IFERROR(INDEX(MAESTRO!$D:$D,MATCH($A138,MAESTRO!$P:$P,0)),"")</f>
        <v/>
      </c>
      <c r="H138" s="365">
        <f>IFERROR(INDEX(MAESTRO!$E:$E,MATCH($A138,MAESTRO!$P:$P,0)),"")</f>
        <v/>
      </c>
      <c r="I138" s="365">
        <f>IFERROR(INDEX(MAESTRO!$F:$F,MATCH($A138,MAESTRO!$P:$P,0)),"")</f>
        <v/>
      </c>
      <c r="J138" s="365">
        <f>IFERROR(INDEX(MAESTRO!$G:$G,MATCH($A138,MAESTRO!$P:$P,0)),"")</f>
        <v/>
      </c>
      <c r="K138" s="365">
        <f>IFERROR(INDEX(MAESTRO!$L:$L,MATCH($A138,MAESTRO!$P:$P,0)),"")</f>
        <v/>
      </c>
      <c r="L138" s="365">
        <f>IFERROR(INDEX(MAESTRO!$K:$K,MATCH($A138,MAESTRO!$P:$P,0)),"")</f>
        <v/>
      </c>
      <c r="M138" s="365">
        <f>IFERROR(INDEX(MAESTRO!$M:$M,MATCH($A138,MAESTRO!$P:$P,0)),"")</f>
        <v/>
      </c>
    </row>
    <row r="139">
      <c r="A139" s="365" t="n">
        <v>138</v>
      </c>
      <c r="B139" s="365" t="inlineStr">
        <is>
          <t>D</t>
        </is>
      </c>
      <c r="C139" s="365" t="n">
        <v>6</v>
      </c>
      <c r="D139" s="365" t="inlineStr">
        <is>
          <t>D6</t>
        </is>
      </c>
      <c r="E139" s="365">
        <f>IFERROR(INDEX(MAESTRO!$A:$A,MATCH($A139,MAESTRO!$P:$P,0)),"")</f>
        <v/>
      </c>
      <c r="F139" s="365">
        <f>IFERROR(INDEX(MAESTRO!$B:$B,MATCH($A139,MAESTRO!$P:$P,0)),"")</f>
        <v/>
      </c>
      <c r="G139" s="365">
        <f>IFERROR(INDEX(MAESTRO!$D:$D,MATCH($A139,MAESTRO!$P:$P,0)),"")</f>
        <v/>
      </c>
      <c r="H139" s="365">
        <f>IFERROR(INDEX(MAESTRO!$E:$E,MATCH($A139,MAESTRO!$P:$P,0)),"")</f>
        <v/>
      </c>
      <c r="I139" s="365">
        <f>IFERROR(INDEX(MAESTRO!$F:$F,MATCH($A139,MAESTRO!$P:$P,0)),"")</f>
        <v/>
      </c>
      <c r="J139" s="365">
        <f>IFERROR(INDEX(MAESTRO!$G:$G,MATCH($A139,MAESTRO!$P:$P,0)),"")</f>
        <v/>
      </c>
      <c r="K139" s="365">
        <f>IFERROR(INDEX(MAESTRO!$L:$L,MATCH($A139,MAESTRO!$P:$P,0)),"")</f>
        <v/>
      </c>
      <c r="L139" s="365">
        <f>IFERROR(INDEX(MAESTRO!$K:$K,MATCH($A139,MAESTRO!$P:$P,0)),"")</f>
        <v/>
      </c>
      <c r="M139" s="365">
        <f>IFERROR(INDEX(MAESTRO!$M:$M,MATCH($A139,MAESTRO!$P:$P,0)),"")</f>
        <v/>
      </c>
    </row>
    <row r="140">
      <c r="A140" s="365" t="n">
        <v>139</v>
      </c>
      <c r="B140" s="365" t="inlineStr">
        <is>
          <t>D</t>
        </is>
      </c>
      <c r="C140" s="365" t="n">
        <v>5</v>
      </c>
      <c r="D140" s="365" t="inlineStr">
        <is>
          <t>D5</t>
        </is>
      </c>
      <c r="E140" s="365">
        <f>IFERROR(INDEX(MAESTRO!$A:$A,MATCH($A140,MAESTRO!$P:$P,0)),"")</f>
        <v/>
      </c>
      <c r="F140" s="365">
        <f>IFERROR(INDEX(MAESTRO!$B:$B,MATCH($A140,MAESTRO!$P:$P,0)),"")</f>
        <v/>
      </c>
      <c r="G140" s="365">
        <f>IFERROR(INDEX(MAESTRO!$D:$D,MATCH($A140,MAESTRO!$P:$P,0)),"")</f>
        <v/>
      </c>
      <c r="H140" s="365">
        <f>IFERROR(INDEX(MAESTRO!$E:$E,MATCH($A140,MAESTRO!$P:$P,0)),"")</f>
        <v/>
      </c>
      <c r="I140" s="365">
        <f>IFERROR(INDEX(MAESTRO!$F:$F,MATCH($A140,MAESTRO!$P:$P,0)),"")</f>
        <v/>
      </c>
      <c r="J140" s="365">
        <f>IFERROR(INDEX(MAESTRO!$G:$G,MATCH($A140,MAESTRO!$P:$P,0)),"")</f>
        <v/>
      </c>
      <c r="K140" s="365">
        <f>IFERROR(INDEX(MAESTRO!$L:$L,MATCH($A140,MAESTRO!$P:$P,0)),"")</f>
        <v/>
      </c>
      <c r="L140" s="365">
        <f>IFERROR(INDEX(MAESTRO!$K:$K,MATCH($A140,MAESTRO!$P:$P,0)),"")</f>
        <v/>
      </c>
      <c r="M140" s="365">
        <f>IFERROR(INDEX(MAESTRO!$M:$M,MATCH($A140,MAESTRO!$P:$P,0)),"")</f>
        <v/>
      </c>
    </row>
    <row r="141">
      <c r="A141" s="365" t="n">
        <v>140</v>
      </c>
      <c r="B141" s="365" t="inlineStr">
        <is>
          <t>D</t>
        </is>
      </c>
      <c r="C141" s="365" t="n">
        <v>4</v>
      </c>
      <c r="D141" s="365" t="inlineStr">
        <is>
          <t>D4</t>
        </is>
      </c>
      <c r="E141" s="365">
        <f>IFERROR(INDEX(MAESTRO!$A:$A,MATCH($A141,MAESTRO!$P:$P,0)),"")</f>
        <v/>
      </c>
      <c r="F141" s="365">
        <f>IFERROR(INDEX(MAESTRO!$B:$B,MATCH($A141,MAESTRO!$P:$P,0)),"")</f>
        <v/>
      </c>
      <c r="G141" s="365">
        <f>IFERROR(INDEX(MAESTRO!$D:$D,MATCH($A141,MAESTRO!$P:$P,0)),"")</f>
        <v/>
      </c>
      <c r="H141" s="365">
        <f>IFERROR(INDEX(MAESTRO!$E:$E,MATCH($A141,MAESTRO!$P:$P,0)),"")</f>
        <v/>
      </c>
      <c r="I141" s="365">
        <f>IFERROR(INDEX(MAESTRO!$F:$F,MATCH($A141,MAESTRO!$P:$P,0)),"")</f>
        <v/>
      </c>
      <c r="J141" s="365">
        <f>IFERROR(INDEX(MAESTRO!$G:$G,MATCH($A141,MAESTRO!$P:$P,0)),"")</f>
        <v/>
      </c>
      <c r="K141" s="365">
        <f>IFERROR(INDEX(MAESTRO!$L:$L,MATCH($A141,MAESTRO!$P:$P,0)),"")</f>
        <v/>
      </c>
      <c r="L141" s="365">
        <f>IFERROR(INDEX(MAESTRO!$K:$K,MATCH($A141,MAESTRO!$P:$P,0)),"")</f>
        <v/>
      </c>
      <c r="M141" s="365">
        <f>IFERROR(INDEX(MAESTRO!$M:$M,MATCH($A141,MAESTRO!$P:$P,0)),"")</f>
        <v/>
      </c>
    </row>
    <row r="142">
      <c r="A142" s="365" t="n">
        <v>141</v>
      </c>
      <c r="B142" s="365" t="inlineStr">
        <is>
          <t>D</t>
        </is>
      </c>
      <c r="C142" s="365" t="n">
        <v>3</v>
      </c>
      <c r="D142" s="365" t="inlineStr">
        <is>
          <t>D3</t>
        </is>
      </c>
      <c r="E142" s="365">
        <f>IFERROR(INDEX(MAESTRO!$A:$A,MATCH($A142,MAESTRO!$P:$P,0)),"")</f>
        <v/>
      </c>
      <c r="F142" s="365">
        <f>IFERROR(INDEX(MAESTRO!$B:$B,MATCH($A142,MAESTRO!$P:$P,0)),"")</f>
        <v/>
      </c>
      <c r="G142" s="365">
        <f>IFERROR(INDEX(MAESTRO!$D:$D,MATCH($A142,MAESTRO!$P:$P,0)),"")</f>
        <v/>
      </c>
      <c r="H142" s="365">
        <f>IFERROR(INDEX(MAESTRO!$E:$E,MATCH($A142,MAESTRO!$P:$P,0)),"")</f>
        <v/>
      </c>
      <c r="I142" s="365">
        <f>IFERROR(INDEX(MAESTRO!$F:$F,MATCH($A142,MAESTRO!$P:$P,0)),"")</f>
        <v/>
      </c>
      <c r="J142" s="365">
        <f>IFERROR(INDEX(MAESTRO!$G:$G,MATCH($A142,MAESTRO!$P:$P,0)),"")</f>
        <v/>
      </c>
      <c r="K142" s="365">
        <f>IFERROR(INDEX(MAESTRO!$L:$L,MATCH($A142,MAESTRO!$P:$P,0)),"")</f>
        <v/>
      </c>
      <c r="L142" s="365">
        <f>IFERROR(INDEX(MAESTRO!$K:$K,MATCH($A142,MAESTRO!$P:$P,0)),"")</f>
        <v/>
      </c>
      <c r="M142" s="365">
        <f>IFERROR(INDEX(MAESTRO!$M:$M,MATCH($A142,MAESTRO!$P:$P,0)),"")</f>
        <v/>
      </c>
    </row>
    <row r="143">
      <c r="A143" s="365" t="n">
        <v>142</v>
      </c>
      <c r="B143" s="365" t="inlineStr">
        <is>
          <t>D</t>
        </is>
      </c>
      <c r="C143" s="365" t="n">
        <v>2</v>
      </c>
      <c r="D143" s="365" t="inlineStr">
        <is>
          <t>D2</t>
        </is>
      </c>
      <c r="E143" s="365">
        <f>IFERROR(INDEX(MAESTRO!$A:$A,MATCH($A143,MAESTRO!$P:$P,0)),"")</f>
        <v/>
      </c>
      <c r="F143" s="365">
        <f>IFERROR(INDEX(MAESTRO!$B:$B,MATCH($A143,MAESTRO!$P:$P,0)),"")</f>
        <v/>
      </c>
      <c r="G143" s="365">
        <f>IFERROR(INDEX(MAESTRO!$D:$D,MATCH($A143,MAESTRO!$P:$P,0)),"")</f>
        <v/>
      </c>
      <c r="H143" s="365">
        <f>IFERROR(INDEX(MAESTRO!$E:$E,MATCH($A143,MAESTRO!$P:$P,0)),"")</f>
        <v/>
      </c>
      <c r="I143" s="365">
        <f>IFERROR(INDEX(MAESTRO!$F:$F,MATCH($A143,MAESTRO!$P:$P,0)),"")</f>
        <v/>
      </c>
      <c r="J143" s="365">
        <f>IFERROR(INDEX(MAESTRO!$G:$G,MATCH($A143,MAESTRO!$P:$P,0)),"")</f>
        <v/>
      </c>
      <c r="K143" s="365">
        <f>IFERROR(INDEX(MAESTRO!$L:$L,MATCH($A143,MAESTRO!$P:$P,0)),"")</f>
        <v/>
      </c>
      <c r="L143" s="365">
        <f>IFERROR(INDEX(MAESTRO!$K:$K,MATCH($A143,MAESTRO!$P:$P,0)),"")</f>
        <v/>
      </c>
      <c r="M143" s="365">
        <f>IFERROR(INDEX(MAESTRO!$M:$M,MATCH($A143,MAESTRO!$P:$P,0)),"")</f>
        <v/>
      </c>
    </row>
    <row r="144">
      <c r="A144" s="365" t="n">
        <v>143</v>
      </c>
      <c r="B144" s="365" t="inlineStr">
        <is>
          <t>D</t>
        </is>
      </c>
      <c r="C144" s="365" t="n">
        <v>1</v>
      </c>
      <c r="D144" s="365" t="inlineStr">
        <is>
          <t>D1</t>
        </is>
      </c>
      <c r="E144" s="365">
        <f>IFERROR(INDEX(MAESTRO!$A:$A,MATCH($A144,MAESTRO!$P:$P,0)),"")</f>
        <v/>
      </c>
      <c r="F144" s="365">
        <f>IFERROR(INDEX(MAESTRO!$B:$B,MATCH($A144,MAESTRO!$P:$P,0)),"")</f>
        <v/>
      </c>
      <c r="G144" s="365">
        <f>IFERROR(INDEX(MAESTRO!$D:$D,MATCH($A144,MAESTRO!$P:$P,0)),"")</f>
        <v/>
      </c>
      <c r="H144" s="365">
        <f>IFERROR(INDEX(MAESTRO!$E:$E,MATCH($A144,MAESTRO!$P:$P,0)),"")</f>
        <v/>
      </c>
      <c r="I144" s="365">
        <f>IFERROR(INDEX(MAESTRO!$F:$F,MATCH($A144,MAESTRO!$P:$P,0)),"")</f>
        <v/>
      </c>
      <c r="J144" s="365">
        <f>IFERROR(INDEX(MAESTRO!$G:$G,MATCH($A144,MAESTRO!$P:$P,0)),"")</f>
        <v/>
      </c>
      <c r="K144" s="365">
        <f>IFERROR(INDEX(MAESTRO!$L:$L,MATCH($A144,MAESTRO!$P:$P,0)),"")</f>
        <v/>
      </c>
      <c r="L144" s="365">
        <f>IFERROR(INDEX(MAESTRO!$K:$K,MATCH($A144,MAESTRO!$P:$P,0)),"")</f>
        <v/>
      </c>
      <c r="M144" s="365">
        <f>IFERROR(INDEX(MAESTRO!$M:$M,MATCH($A144,MAESTRO!$P:$P,0)),"")</f>
        <v/>
      </c>
    </row>
  </sheetData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AN14"/>
  <sheetViews>
    <sheetView workbookViewId="0">
      <selection activeCell="A1" sqref="A1"/>
    </sheetView>
  </sheetViews>
  <sheetFormatPr baseColWidth="8" defaultRowHeight="15"/>
  <cols>
    <col width="8" customWidth="1" style="260" min="1" max="1"/>
    <col width="13" customWidth="1" style="260" min="2" max="2"/>
    <col width="13" customWidth="1" style="260" min="3" max="3"/>
    <col width="13" customWidth="1" style="260" min="4" max="4"/>
    <col width="13" customWidth="1" style="260" min="5" max="5"/>
    <col width="13" customWidth="1" style="260" min="6" max="6"/>
    <col width="13" customWidth="1" style="260" min="7" max="7"/>
    <col width="13" customWidth="1" style="260" min="8" max="8"/>
    <col width="13" customWidth="1" style="260" min="9" max="9"/>
    <col width="13" customWidth="1" style="260" min="10" max="10"/>
    <col width="13" customWidth="1" style="260" min="11" max="11"/>
    <col width="13" customWidth="1" style="260" min="12" max="12"/>
    <col width="13" customWidth="1" style="260" min="13" max="13"/>
    <col width="13" customWidth="1" style="260" min="14" max="14"/>
    <col width="13" customWidth="1" style="260" min="15" max="15"/>
    <col width="13" customWidth="1" style="260" min="16" max="16"/>
    <col width="13" customWidth="1" style="260" min="17" max="17"/>
    <col width="13" customWidth="1" style="260" min="18" max="18"/>
    <col width="13" customWidth="1" style="260" min="19" max="19"/>
    <col width="13" customWidth="1" style="260" min="20" max="20"/>
    <col width="13" customWidth="1" style="260" min="21" max="21"/>
    <col width="13" customWidth="1" style="260" min="22" max="22"/>
    <col width="13" customWidth="1" style="260" min="23" max="23"/>
    <col width="13" customWidth="1" style="260" min="24" max="24"/>
    <col width="13" customWidth="1" style="260" min="25" max="25"/>
    <col width="13" customWidth="1" style="260" min="26" max="26"/>
    <col width="13" customWidth="1" style="260" min="27" max="27"/>
    <col width="13" customWidth="1" style="260" min="28" max="28"/>
    <col width="13" customWidth="1" style="260" min="29" max="29"/>
    <col width="13" customWidth="1" style="260" min="30" max="30"/>
    <col width="13" customWidth="1" style="260" min="31" max="31"/>
    <col width="13" customWidth="1" style="260" min="32" max="32"/>
    <col width="13" customWidth="1" style="260" min="33" max="33"/>
    <col width="13" customWidth="1" style="260" min="34" max="34"/>
    <col width="13" customWidth="1" style="260" min="35" max="35"/>
    <col width="13" customWidth="1" style="260" min="36" max="36"/>
    <col width="13" customWidth="1" style="260" min="37" max="37"/>
    <col width="13" customWidth="1" style="260" min="38" max="38"/>
    <col width="13" customWidth="1" style="260" min="39" max="39"/>
    <col width="13" customWidth="1" style="260" min="40" max="40"/>
  </cols>
  <sheetData>
    <row r="1">
      <c r="A1" s="377" t="inlineStr">
        <is>
          <t>PLANO AUTOMATICO - ESTRADO PRINCIPAL</t>
        </is>
      </c>
      <c r="B1" s="57" t="n"/>
      <c r="C1" s="57" t="n"/>
      <c r="D1" s="57" t="n"/>
      <c r="E1" s="57" t="n"/>
      <c r="F1" s="57" t="n"/>
      <c r="G1" s="57" t="n"/>
      <c r="H1" s="57" t="n"/>
      <c r="I1" s="57" t="n"/>
      <c r="J1" s="57" t="n"/>
      <c r="K1" s="57" t="n"/>
      <c r="L1" s="57" t="n"/>
      <c r="M1" s="57" t="n"/>
      <c r="N1" s="57" t="n"/>
      <c r="O1" s="57" t="n"/>
      <c r="P1" s="57" t="n"/>
      <c r="Q1" s="57" t="n"/>
      <c r="R1" s="57" t="n"/>
      <c r="S1" s="57" t="n"/>
      <c r="T1" s="57" t="n"/>
      <c r="U1" s="57" t="n"/>
      <c r="V1" s="57" t="n"/>
      <c r="W1" s="57" t="n"/>
      <c r="X1" s="57" t="n"/>
      <c r="Y1" s="57" t="n"/>
      <c r="Z1" s="57" t="n"/>
      <c r="AA1" s="57" t="n"/>
      <c r="AB1" s="57" t="n"/>
      <c r="AC1" s="57" t="n"/>
      <c r="AD1" s="57" t="n"/>
      <c r="AE1" s="57" t="n"/>
      <c r="AF1" s="57" t="n"/>
      <c r="AG1" s="57" t="n"/>
      <c r="AH1" s="57" t="n"/>
      <c r="AI1" s="57" t="n"/>
      <c r="AJ1" s="57" t="n"/>
      <c r="AK1" s="57" t="n"/>
      <c r="AL1" s="57" t="n"/>
      <c r="AM1" s="57" t="n"/>
      <c r="AN1" s="57" t="n"/>
    </row>
    <row r="2">
      <c r="A2" s="366" t="inlineStr">
        <is>
          <t>Silla</t>
        </is>
      </c>
      <c r="B2" s="366" t="n">
        <v>1</v>
      </c>
      <c r="C2" s="366" t="n">
        <v>2</v>
      </c>
      <c r="D2" s="366" t="n">
        <v>3</v>
      </c>
      <c r="E2" s="366" t="n">
        <v>4</v>
      </c>
      <c r="F2" s="366" t="n">
        <v>5</v>
      </c>
      <c r="G2" s="366" t="n">
        <v>6</v>
      </c>
      <c r="H2" s="366" t="n">
        <v>7</v>
      </c>
      <c r="I2" s="366" t="n">
        <v>8</v>
      </c>
      <c r="J2" s="366" t="n">
        <v>9</v>
      </c>
      <c r="K2" s="366" t="n">
        <v>10</v>
      </c>
      <c r="L2" s="366" t="n">
        <v>11</v>
      </c>
      <c r="M2" s="366" t="n">
        <v>12</v>
      </c>
      <c r="N2" s="366" t="n">
        <v>13</v>
      </c>
      <c r="O2" s="366" t="n">
        <v>14</v>
      </c>
      <c r="P2" s="366" t="n">
        <v>15</v>
      </c>
      <c r="Q2" s="366" t="n">
        <v>16</v>
      </c>
      <c r="R2" s="366" t="n">
        <v>17</v>
      </c>
      <c r="S2" s="366" t="n">
        <v>18</v>
      </c>
      <c r="T2" s="366" t="n">
        <v>19</v>
      </c>
      <c r="U2" s="366" t="n">
        <v>20</v>
      </c>
      <c r="V2" s="366" t="n">
        <v>21</v>
      </c>
      <c r="W2" s="366" t="n">
        <v>22</v>
      </c>
      <c r="X2" s="366" t="n">
        <v>23</v>
      </c>
      <c r="Y2" s="366" t="n">
        <v>24</v>
      </c>
      <c r="Z2" s="366" t="n">
        <v>25</v>
      </c>
      <c r="AA2" s="366" t="n">
        <v>26</v>
      </c>
      <c r="AB2" s="366" t="n">
        <v>27</v>
      </c>
      <c r="AC2" s="366" t="n">
        <v>28</v>
      </c>
      <c r="AD2" s="366" t="n">
        <v>29</v>
      </c>
      <c r="AE2" s="366" t="n">
        <v>30</v>
      </c>
      <c r="AF2" s="366" t="n">
        <v>31</v>
      </c>
      <c r="AG2" s="366" t="n">
        <v>32</v>
      </c>
      <c r="AH2" s="366" t="n">
        <v>33</v>
      </c>
      <c r="AI2" s="366" t="n">
        <v>34</v>
      </c>
      <c r="AJ2" s="366" t="n">
        <v>35</v>
      </c>
      <c r="AK2" s="366" t="n">
        <v>36</v>
      </c>
      <c r="AL2" s="366" t="n">
        <v>37</v>
      </c>
      <c r="AM2" s="366" t="n">
        <v>38</v>
      </c>
      <c r="AN2" s="366" t="n">
        <v>39</v>
      </c>
    </row>
    <row r="3" ht="105" customHeight="1" s="260">
      <c r="A3" s="367" t="inlineStr">
        <is>
          <t>A</t>
        </is>
      </c>
      <c r="B3" s="371">
        <f>IF(AND($A3="D",B$2&gt;=PARAMETROS!$B$6,B$2&lt;=PARAMETROS!$B$7),"SIN SILLA",IFERROR(INDEX(MAESTRO!$G:$G,MATCH($A3&amp;B$2,MAESTRO!$Q:$Q,0))&amp;CHAR(10)&amp;INDEX(MAESTRO!$L:$L,MATCH($A3&amp;B$2,MAESTRO!$Q:$Q,0)),""))</f>
        <v/>
      </c>
      <c r="C3" s="371">
        <f>IF(AND($A3="D",C$2&gt;=PARAMETROS!$B$6,C$2&lt;=PARAMETROS!$B$7),"SIN SILLA",IFERROR(INDEX(MAESTRO!$G:$G,MATCH($A3&amp;C$2,MAESTRO!$Q:$Q,0))&amp;CHAR(10)&amp;INDEX(MAESTRO!$L:$L,MATCH($A3&amp;C$2,MAESTRO!$Q:$Q,0)),""))</f>
        <v/>
      </c>
      <c r="D3" s="371">
        <f>IF(AND($A3="D",D$2&gt;=PARAMETROS!$B$6,D$2&lt;=PARAMETROS!$B$7),"SIN SILLA",IFERROR(INDEX(MAESTRO!$G:$G,MATCH($A3&amp;D$2,MAESTRO!$Q:$Q,0))&amp;CHAR(10)&amp;INDEX(MAESTRO!$L:$L,MATCH($A3&amp;D$2,MAESTRO!$Q:$Q,0)),""))</f>
        <v/>
      </c>
      <c r="E3" s="371">
        <f>IF(AND($A3="D",E$2&gt;=PARAMETROS!$B$6,E$2&lt;=PARAMETROS!$B$7),"SIN SILLA",IFERROR(INDEX(MAESTRO!$G:$G,MATCH($A3&amp;E$2,MAESTRO!$Q:$Q,0))&amp;CHAR(10)&amp;INDEX(MAESTRO!$L:$L,MATCH($A3&amp;E$2,MAESTRO!$Q:$Q,0)),""))</f>
        <v/>
      </c>
      <c r="F3" s="371">
        <f>IF(AND($A3="D",F$2&gt;=PARAMETROS!$B$6,F$2&lt;=PARAMETROS!$B$7),"SIN SILLA",IFERROR(INDEX(MAESTRO!$G:$G,MATCH($A3&amp;F$2,MAESTRO!$Q:$Q,0))&amp;CHAR(10)&amp;INDEX(MAESTRO!$L:$L,MATCH($A3&amp;F$2,MAESTRO!$Q:$Q,0)),""))</f>
        <v/>
      </c>
      <c r="G3" s="371">
        <f>IF(AND($A3="D",G$2&gt;=PARAMETROS!$B$6,G$2&lt;=PARAMETROS!$B$7),"SIN SILLA",IFERROR(INDEX(MAESTRO!$G:$G,MATCH($A3&amp;G$2,MAESTRO!$Q:$Q,0))&amp;CHAR(10)&amp;INDEX(MAESTRO!$L:$L,MATCH($A3&amp;G$2,MAESTRO!$Q:$Q,0)),""))</f>
        <v/>
      </c>
      <c r="H3" s="371">
        <f>IF(AND($A3="D",H$2&gt;=PARAMETROS!$B$6,H$2&lt;=PARAMETROS!$B$7),"SIN SILLA",IFERROR(INDEX(MAESTRO!$G:$G,MATCH($A3&amp;H$2,MAESTRO!$Q:$Q,0))&amp;CHAR(10)&amp;INDEX(MAESTRO!$L:$L,MATCH($A3&amp;H$2,MAESTRO!$Q:$Q,0)),""))</f>
        <v/>
      </c>
      <c r="I3" s="371">
        <f>IF(AND($A3="D",I$2&gt;=PARAMETROS!$B$6,I$2&lt;=PARAMETROS!$B$7),"SIN SILLA",IFERROR(INDEX(MAESTRO!$G:$G,MATCH($A3&amp;I$2,MAESTRO!$Q:$Q,0))&amp;CHAR(10)&amp;INDEX(MAESTRO!$L:$L,MATCH($A3&amp;I$2,MAESTRO!$Q:$Q,0)),""))</f>
        <v/>
      </c>
      <c r="J3" s="371">
        <f>IF(AND($A3="D",J$2&gt;=PARAMETROS!$B$6,J$2&lt;=PARAMETROS!$B$7),"SIN SILLA",IFERROR(INDEX(MAESTRO!$G:$G,MATCH($A3&amp;J$2,MAESTRO!$Q:$Q,0))&amp;CHAR(10)&amp;INDEX(MAESTRO!$L:$L,MATCH($A3&amp;J$2,MAESTRO!$Q:$Q,0)),""))</f>
        <v/>
      </c>
      <c r="K3" s="371">
        <f>IF(AND($A3="D",K$2&gt;=PARAMETROS!$B$6,K$2&lt;=PARAMETROS!$B$7),"SIN SILLA",IFERROR(INDEX(MAESTRO!$G:$G,MATCH($A3&amp;K$2,MAESTRO!$Q:$Q,0))&amp;CHAR(10)&amp;INDEX(MAESTRO!$L:$L,MATCH($A3&amp;K$2,MAESTRO!$Q:$Q,0)),""))</f>
        <v/>
      </c>
      <c r="L3" s="371">
        <f>IF(AND($A3="D",L$2&gt;=PARAMETROS!$B$6,L$2&lt;=PARAMETROS!$B$7),"SIN SILLA",IFERROR(INDEX(MAESTRO!$G:$G,MATCH($A3&amp;L$2,MAESTRO!$Q:$Q,0))&amp;CHAR(10)&amp;INDEX(MAESTRO!$L:$L,MATCH($A3&amp;L$2,MAESTRO!$Q:$Q,0)),""))</f>
        <v/>
      </c>
      <c r="M3" s="371">
        <f>IF(AND($A3="D",M$2&gt;=PARAMETROS!$B$6,M$2&lt;=PARAMETROS!$B$7),"SIN SILLA",IFERROR(INDEX(MAESTRO!$G:$G,MATCH($A3&amp;M$2,MAESTRO!$Q:$Q,0))&amp;CHAR(10)&amp;INDEX(MAESTRO!$L:$L,MATCH($A3&amp;M$2,MAESTRO!$Q:$Q,0)),""))</f>
        <v/>
      </c>
      <c r="N3" s="371">
        <f>IF(AND($A3="D",N$2&gt;=PARAMETROS!$B$6,N$2&lt;=PARAMETROS!$B$7),"SIN SILLA",IFERROR(INDEX(MAESTRO!$G:$G,MATCH($A3&amp;N$2,MAESTRO!$Q:$Q,0))&amp;CHAR(10)&amp;INDEX(MAESTRO!$L:$L,MATCH($A3&amp;N$2,MAESTRO!$Q:$Q,0)),""))</f>
        <v/>
      </c>
      <c r="O3" s="371">
        <f>IF(AND($A3="D",O$2&gt;=PARAMETROS!$B$6,O$2&lt;=PARAMETROS!$B$7),"SIN SILLA",IFERROR(INDEX(MAESTRO!$G:$G,MATCH($A3&amp;O$2,MAESTRO!$Q:$Q,0))&amp;CHAR(10)&amp;INDEX(MAESTRO!$L:$L,MATCH($A3&amp;O$2,MAESTRO!$Q:$Q,0)),""))</f>
        <v/>
      </c>
      <c r="P3" s="371">
        <f>IF(AND($A3="D",P$2&gt;=PARAMETROS!$B$6,P$2&lt;=PARAMETROS!$B$7),"SIN SILLA",IFERROR(INDEX(MAESTRO!$G:$G,MATCH($A3&amp;P$2,MAESTRO!$Q:$Q,0))&amp;CHAR(10)&amp;INDEX(MAESTRO!$L:$L,MATCH($A3&amp;P$2,MAESTRO!$Q:$Q,0)),""))</f>
        <v/>
      </c>
      <c r="Q3" s="371">
        <f>IF(AND($A3="D",Q$2&gt;=PARAMETROS!$B$6,Q$2&lt;=PARAMETROS!$B$7),"SIN SILLA",IFERROR(INDEX(MAESTRO!$G:$G,MATCH($A3&amp;Q$2,MAESTRO!$Q:$Q,0))&amp;CHAR(10)&amp;INDEX(MAESTRO!$L:$L,MATCH($A3&amp;Q$2,MAESTRO!$Q:$Q,0)),""))</f>
        <v/>
      </c>
      <c r="R3" s="371">
        <f>IF(AND($A3="D",R$2&gt;=PARAMETROS!$B$6,R$2&lt;=PARAMETROS!$B$7),"SIN SILLA",IFERROR(INDEX(MAESTRO!$G:$G,MATCH($A3&amp;R$2,MAESTRO!$Q:$Q,0))&amp;CHAR(10)&amp;INDEX(MAESTRO!$L:$L,MATCH($A3&amp;R$2,MAESTRO!$Q:$Q,0)),""))</f>
        <v/>
      </c>
      <c r="S3" s="371">
        <f>IF(AND($A3="D",S$2&gt;=PARAMETROS!$B$6,S$2&lt;=PARAMETROS!$B$7),"SIN SILLA",IFERROR(INDEX(MAESTRO!$G:$G,MATCH($A3&amp;S$2,MAESTRO!$Q:$Q,0))&amp;CHAR(10)&amp;INDEX(MAESTRO!$L:$L,MATCH($A3&amp;S$2,MAESTRO!$Q:$Q,0)),""))</f>
        <v/>
      </c>
      <c r="T3" s="371">
        <f>IF(AND($A3="D",T$2&gt;=PARAMETROS!$B$6,T$2&lt;=PARAMETROS!$B$7),"SIN SILLA",IFERROR(INDEX(MAESTRO!$G:$G,MATCH($A3&amp;T$2,MAESTRO!$Q:$Q,0))&amp;CHAR(10)&amp;INDEX(MAESTRO!$L:$L,MATCH($A3&amp;T$2,MAESTRO!$Q:$Q,0)),""))</f>
        <v/>
      </c>
      <c r="U3" s="371">
        <f>IF(AND($A3="D",U$2&gt;=PARAMETROS!$B$6,U$2&lt;=PARAMETROS!$B$7),"SIN SILLA",IFERROR(INDEX(MAESTRO!$G:$G,MATCH($A3&amp;U$2,MAESTRO!$Q:$Q,0))&amp;CHAR(10)&amp;INDEX(MAESTRO!$L:$L,MATCH($A3&amp;U$2,MAESTRO!$Q:$Q,0)),""))</f>
        <v/>
      </c>
      <c r="V3" s="371">
        <f>IF(AND($A3="D",V$2&gt;=PARAMETROS!$B$6,V$2&lt;=PARAMETROS!$B$7),"SIN SILLA",IFERROR(INDEX(MAESTRO!$G:$G,MATCH($A3&amp;V$2,MAESTRO!$Q:$Q,0))&amp;CHAR(10)&amp;INDEX(MAESTRO!$L:$L,MATCH($A3&amp;V$2,MAESTRO!$Q:$Q,0)),""))</f>
        <v/>
      </c>
      <c r="W3" s="371">
        <f>IF(AND($A3="D",W$2&gt;=PARAMETROS!$B$6,W$2&lt;=PARAMETROS!$B$7),"SIN SILLA",IFERROR(INDEX(MAESTRO!$G:$G,MATCH($A3&amp;W$2,MAESTRO!$Q:$Q,0))&amp;CHAR(10)&amp;INDEX(MAESTRO!$L:$L,MATCH($A3&amp;W$2,MAESTRO!$Q:$Q,0)),""))</f>
        <v/>
      </c>
      <c r="X3" s="371">
        <f>IF(AND($A3="D",X$2&gt;=PARAMETROS!$B$6,X$2&lt;=PARAMETROS!$B$7),"SIN SILLA",IFERROR(INDEX(MAESTRO!$G:$G,MATCH($A3&amp;X$2,MAESTRO!$Q:$Q,0))&amp;CHAR(10)&amp;INDEX(MAESTRO!$L:$L,MATCH($A3&amp;X$2,MAESTRO!$Q:$Q,0)),""))</f>
        <v/>
      </c>
      <c r="Y3" s="371">
        <f>IF(AND($A3="D",Y$2&gt;=PARAMETROS!$B$6,Y$2&lt;=PARAMETROS!$B$7),"SIN SILLA",IFERROR(INDEX(MAESTRO!$G:$G,MATCH($A3&amp;Y$2,MAESTRO!$Q:$Q,0))&amp;CHAR(10)&amp;INDEX(MAESTRO!$L:$L,MATCH($A3&amp;Y$2,MAESTRO!$Q:$Q,0)),""))</f>
        <v/>
      </c>
      <c r="Z3" s="371">
        <f>IF(AND($A3="D",Z$2&gt;=PARAMETROS!$B$6,Z$2&lt;=PARAMETROS!$B$7),"SIN SILLA",IFERROR(INDEX(MAESTRO!$G:$G,MATCH($A3&amp;Z$2,MAESTRO!$Q:$Q,0))&amp;CHAR(10)&amp;INDEX(MAESTRO!$L:$L,MATCH($A3&amp;Z$2,MAESTRO!$Q:$Q,0)),""))</f>
        <v/>
      </c>
      <c r="AA3" s="371">
        <f>IF(AND($A3="D",AA$2&gt;=PARAMETROS!$B$6,AA$2&lt;=PARAMETROS!$B$7),"SIN SILLA",IFERROR(INDEX(MAESTRO!$G:$G,MATCH($A3&amp;AA$2,MAESTRO!$Q:$Q,0))&amp;CHAR(10)&amp;INDEX(MAESTRO!$L:$L,MATCH($A3&amp;AA$2,MAESTRO!$Q:$Q,0)),""))</f>
        <v/>
      </c>
      <c r="AB3" s="371">
        <f>IF(AND($A3="D",AB$2&gt;=PARAMETROS!$B$6,AB$2&lt;=PARAMETROS!$B$7),"SIN SILLA",IFERROR(INDEX(MAESTRO!$G:$G,MATCH($A3&amp;AB$2,MAESTRO!$Q:$Q,0))&amp;CHAR(10)&amp;INDEX(MAESTRO!$L:$L,MATCH($A3&amp;AB$2,MAESTRO!$Q:$Q,0)),""))</f>
        <v/>
      </c>
      <c r="AC3" s="371">
        <f>IF(AND($A3="D",AC$2&gt;=PARAMETROS!$B$6,AC$2&lt;=PARAMETROS!$B$7),"SIN SILLA",IFERROR(INDEX(MAESTRO!$G:$G,MATCH($A3&amp;AC$2,MAESTRO!$Q:$Q,0))&amp;CHAR(10)&amp;INDEX(MAESTRO!$L:$L,MATCH($A3&amp;AC$2,MAESTRO!$Q:$Q,0)),""))</f>
        <v/>
      </c>
      <c r="AD3" s="371">
        <f>IF(AND($A3="D",AD$2&gt;=PARAMETROS!$B$6,AD$2&lt;=PARAMETROS!$B$7),"SIN SILLA",IFERROR(INDEX(MAESTRO!$G:$G,MATCH($A3&amp;AD$2,MAESTRO!$Q:$Q,0))&amp;CHAR(10)&amp;INDEX(MAESTRO!$L:$L,MATCH($A3&amp;AD$2,MAESTRO!$Q:$Q,0)),""))</f>
        <v/>
      </c>
      <c r="AE3" s="371">
        <f>IF(AND($A3="D",AE$2&gt;=PARAMETROS!$B$6,AE$2&lt;=PARAMETROS!$B$7),"SIN SILLA",IFERROR(INDEX(MAESTRO!$G:$G,MATCH($A3&amp;AE$2,MAESTRO!$Q:$Q,0))&amp;CHAR(10)&amp;INDEX(MAESTRO!$L:$L,MATCH($A3&amp;AE$2,MAESTRO!$Q:$Q,0)),""))</f>
        <v/>
      </c>
      <c r="AF3" s="371">
        <f>IF(AND($A3="D",AF$2&gt;=PARAMETROS!$B$6,AF$2&lt;=PARAMETROS!$B$7),"SIN SILLA",IFERROR(INDEX(MAESTRO!$G:$G,MATCH($A3&amp;AF$2,MAESTRO!$Q:$Q,0))&amp;CHAR(10)&amp;INDEX(MAESTRO!$L:$L,MATCH($A3&amp;AF$2,MAESTRO!$Q:$Q,0)),""))</f>
        <v/>
      </c>
      <c r="AG3" s="371">
        <f>IF(AND($A3="D",AG$2&gt;=PARAMETROS!$B$6,AG$2&lt;=PARAMETROS!$B$7),"SIN SILLA",IFERROR(INDEX(MAESTRO!$G:$G,MATCH($A3&amp;AG$2,MAESTRO!$Q:$Q,0))&amp;CHAR(10)&amp;INDEX(MAESTRO!$L:$L,MATCH($A3&amp;AG$2,MAESTRO!$Q:$Q,0)),""))</f>
        <v/>
      </c>
      <c r="AH3" s="371">
        <f>IF(AND($A3="D",AH$2&gt;=PARAMETROS!$B$6,AH$2&lt;=PARAMETROS!$B$7),"SIN SILLA",IFERROR(INDEX(MAESTRO!$G:$G,MATCH($A3&amp;AH$2,MAESTRO!$Q:$Q,0))&amp;CHAR(10)&amp;INDEX(MAESTRO!$L:$L,MATCH($A3&amp;AH$2,MAESTRO!$Q:$Q,0)),""))</f>
        <v/>
      </c>
      <c r="AI3" s="371">
        <f>IF(AND($A3="D",AI$2&gt;=PARAMETROS!$B$6,AI$2&lt;=PARAMETROS!$B$7),"SIN SILLA",IFERROR(INDEX(MAESTRO!$G:$G,MATCH($A3&amp;AI$2,MAESTRO!$Q:$Q,0))&amp;CHAR(10)&amp;INDEX(MAESTRO!$L:$L,MATCH($A3&amp;AI$2,MAESTRO!$Q:$Q,0)),""))</f>
        <v/>
      </c>
      <c r="AJ3" s="371">
        <f>IF(AND($A3="D",AJ$2&gt;=PARAMETROS!$B$6,AJ$2&lt;=PARAMETROS!$B$7),"SIN SILLA",IFERROR(INDEX(MAESTRO!$G:$G,MATCH($A3&amp;AJ$2,MAESTRO!$Q:$Q,0))&amp;CHAR(10)&amp;INDEX(MAESTRO!$L:$L,MATCH($A3&amp;AJ$2,MAESTRO!$Q:$Q,0)),""))</f>
        <v/>
      </c>
      <c r="AK3" s="371">
        <f>IF(AND($A3="D",AK$2&gt;=PARAMETROS!$B$6,AK$2&lt;=PARAMETROS!$B$7),"SIN SILLA",IFERROR(INDEX(MAESTRO!$G:$G,MATCH($A3&amp;AK$2,MAESTRO!$Q:$Q,0))&amp;CHAR(10)&amp;INDEX(MAESTRO!$L:$L,MATCH($A3&amp;AK$2,MAESTRO!$Q:$Q,0)),""))</f>
        <v/>
      </c>
      <c r="AL3" s="371">
        <f>IF(AND($A3="D",AL$2&gt;=PARAMETROS!$B$6,AL$2&lt;=PARAMETROS!$B$7),"SIN SILLA",IFERROR(INDEX(MAESTRO!$G:$G,MATCH($A3&amp;AL$2,MAESTRO!$Q:$Q,0))&amp;CHAR(10)&amp;INDEX(MAESTRO!$L:$L,MATCH($A3&amp;AL$2,MAESTRO!$Q:$Q,0)),""))</f>
        <v/>
      </c>
      <c r="AM3" s="371">
        <f>IF(AND($A3="D",AM$2&gt;=PARAMETROS!$B$6,AM$2&lt;=PARAMETROS!$B$7),"SIN SILLA",IFERROR(INDEX(MAESTRO!$G:$G,MATCH($A3&amp;AM$2,MAESTRO!$Q:$Q,0))&amp;CHAR(10)&amp;INDEX(MAESTRO!$L:$L,MATCH($A3&amp;AM$2,MAESTRO!$Q:$Q,0)),""))</f>
        <v/>
      </c>
      <c r="AN3" s="371">
        <f>IF(AND($A3="D",AN$2&gt;=PARAMETROS!$B$6,AN$2&lt;=PARAMETROS!$B$7),"SIN SILLA",IFERROR(INDEX(MAESTRO!$G:$G,MATCH($A3&amp;AN$2,MAESTRO!$Q:$Q,0))&amp;CHAR(10)&amp;INDEX(MAESTRO!$L:$L,MATCH($A3&amp;AN$2,MAESTRO!$Q:$Q,0)),""))</f>
        <v/>
      </c>
    </row>
    <row r="4" ht="105" customHeight="1" s="260">
      <c r="A4" s="367" t="inlineStr">
        <is>
          <t>B</t>
        </is>
      </c>
      <c r="B4" s="371">
        <f>IF(AND($A4="D",B$2&gt;=PARAMETROS!$B$6,B$2&lt;=PARAMETROS!$B$7),"SIN SILLA",IFERROR(INDEX(MAESTRO!$G:$G,MATCH($A4&amp;B$2,MAESTRO!$Q:$Q,0))&amp;CHAR(10)&amp;INDEX(MAESTRO!$L:$L,MATCH($A4&amp;B$2,MAESTRO!$Q:$Q,0)),""))</f>
        <v/>
      </c>
      <c r="C4" s="371">
        <f>IF(AND($A4="D",C$2&gt;=PARAMETROS!$B$6,C$2&lt;=PARAMETROS!$B$7),"SIN SILLA",IFERROR(INDEX(MAESTRO!$G:$G,MATCH($A4&amp;C$2,MAESTRO!$Q:$Q,0))&amp;CHAR(10)&amp;INDEX(MAESTRO!$L:$L,MATCH($A4&amp;C$2,MAESTRO!$Q:$Q,0)),""))</f>
        <v/>
      </c>
      <c r="D4" s="371">
        <f>IF(AND($A4="D",D$2&gt;=PARAMETROS!$B$6,D$2&lt;=PARAMETROS!$B$7),"SIN SILLA",IFERROR(INDEX(MAESTRO!$G:$G,MATCH($A4&amp;D$2,MAESTRO!$Q:$Q,0))&amp;CHAR(10)&amp;INDEX(MAESTRO!$L:$L,MATCH($A4&amp;D$2,MAESTRO!$Q:$Q,0)),""))</f>
        <v/>
      </c>
      <c r="E4" s="371">
        <f>IF(AND($A4="D",E$2&gt;=PARAMETROS!$B$6,E$2&lt;=PARAMETROS!$B$7),"SIN SILLA",IFERROR(INDEX(MAESTRO!$G:$G,MATCH($A4&amp;E$2,MAESTRO!$Q:$Q,0))&amp;CHAR(10)&amp;INDEX(MAESTRO!$L:$L,MATCH($A4&amp;E$2,MAESTRO!$Q:$Q,0)),""))</f>
        <v/>
      </c>
      <c r="F4" s="371">
        <f>IF(AND($A4="D",F$2&gt;=PARAMETROS!$B$6,F$2&lt;=PARAMETROS!$B$7),"SIN SILLA",IFERROR(INDEX(MAESTRO!$G:$G,MATCH($A4&amp;F$2,MAESTRO!$Q:$Q,0))&amp;CHAR(10)&amp;INDEX(MAESTRO!$L:$L,MATCH($A4&amp;F$2,MAESTRO!$Q:$Q,0)),""))</f>
        <v/>
      </c>
      <c r="G4" s="371">
        <f>IF(AND($A4="D",G$2&gt;=PARAMETROS!$B$6,G$2&lt;=PARAMETROS!$B$7),"SIN SILLA",IFERROR(INDEX(MAESTRO!$G:$G,MATCH($A4&amp;G$2,MAESTRO!$Q:$Q,0))&amp;CHAR(10)&amp;INDEX(MAESTRO!$L:$L,MATCH($A4&amp;G$2,MAESTRO!$Q:$Q,0)),""))</f>
        <v/>
      </c>
      <c r="H4" s="371">
        <f>IF(AND($A4="D",H$2&gt;=PARAMETROS!$B$6,H$2&lt;=PARAMETROS!$B$7),"SIN SILLA",IFERROR(INDEX(MAESTRO!$G:$G,MATCH($A4&amp;H$2,MAESTRO!$Q:$Q,0))&amp;CHAR(10)&amp;INDEX(MAESTRO!$L:$L,MATCH($A4&amp;H$2,MAESTRO!$Q:$Q,0)),""))</f>
        <v/>
      </c>
      <c r="I4" s="371">
        <f>IF(AND($A4="D",I$2&gt;=PARAMETROS!$B$6,I$2&lt;=PARAMETROS!$B$7),"SIN SILLA",IFERROR(INDEX(MAESTRO!$G:$G,MATCH($A4&amp;I$2,MAESTRO!$Q:$Q,0))&amp;CHAR(10)&amp;INDEX(MAESTRO!$L:$L,MATCH($A4&amp;I$2,MAESTRO!$Q:$Q,0)),""))</f>
        <v/>
      </c>
      <c r="J4" s="371">
        <f>IF(AND($A4="D",J$2&gt;=PARAMETROS!$B$6,J$2&lt;=PARAMETROS!$B$7),"SIN SILLA",IFERROR(INDEX(MAESTRO!$G:$G,MATCH($A4&amp;J$2,MAESTRO!$Q:$Q,0))&amp;CHAR(10)&amp;INDEX(MAESTRO!$L:$L,MATCH($A4&amp;J$2,MAESTRO!$Q:$Q,0)),""))</f>
        <v/>
      </c>
      <c r="K4" s="371">
        <f>IF(AND($A4="D",K$2&gt;=PARAMETROS!$B$6,K$2&lt;=PARAMETROS!$B$7),"SIN SILLA",IFERROR(INDEX(MAESTRO!$G:$G,MATCH($A4&amp;K$2,MAESTRO!$Q:$Q,0))&amp;CHAR(10)&amp;INDEX(MAESTRO!$L:$L,MATCH($A4&amp;K$2,MAESTRO!$Q:$Q,0)),""))</f>
        <v/>
      </c>
      <c r="L4" s="371">
        <f>IF(AND($A4="D",L$2&gt;=PARAMETROS!$B$6,L$2&lt;=PARAMETROS!$B$7),"SIN SILLA",IFERROR(INDEX(MAESTRO!$G:$G,MATCH($A4&amp;L$2,MAESTRO!$Q:$Q,0))&amp;CHAR(10)&amp;INDEX(MAESTRO!$L:$L,MATCH($A4&amp;L$2,MAESTRO!$Q:$Q,0)),""))</f>
        <v/>
      </c>
      <c r="M4" s="371">
        <f>IF(AND($A4="D",M$2&gt;=PARAMETROS!$B$6,M$2&lt;=PARAMETROS!$B$7),"SIN SILLA",IFERROR(INDEX(MAESTRO!$G:$G,MATCH($A4&amp;M$2,MAESTRO!$Q:$Q,0))&amp;CHAR(10)&amp;INDEX(MAESTRO!$L:$L,MATCH($A4&amp;M$2,MAESTRO!$Q:$Q,0)),""))</f>
        <v/>
      </c>
      <c r="N4" s="371">
        <f>IF(AND($A4="D",N$2&gt;=PARAMETROS!$B$6,N$2&lt;=PARAMETROS!$B$7),"SIN SILLA",IFERROR(INDEX(MAESTRO!$G:$G,MATCH($A4&amp;N$2,MAESTRO!$Q:$Q,0))&amp;CHAR(10)&amp;INDEX(MAESTRO!$L:$L,MATCH($A4&amp;N$2,MAESTRO!$Q:$Q,0)),""))</f>
        <v/>
      </c>
      <c r="O4" s="371">
        <f>IF(AND($A4="D",O$2&gt;=PARAMETROS!$B$6,O$2&lt;=PARAMETROS!$B$7),"SIN SILLA",IFERROR(INDEX(MAESTRO!$G:$G,MATCH($A4&amp;O$2,MAESTRO!$Q:$Q,0))&amp;CHAR(10)&amp;INDEX(MAESTRO!$L:$L,MATCH($A4&amp;O$2,MAESTRO!$Q:$Q,0)),""))</f>
        <v/>
      </c>
      <c r="P4" s="371">
        <f>IF(AND($A4="D",P$2&gt;=PARAMETROS!$B$6,P$2&lt;=PARAMETROS!$B$7),"SIN SILLA",IFERROR(INDEX(MAESTRO!$G:$G,MATCH($A4&amp;P$2,MAESTRO!$Q:$Q,0))&amp;CHAR(10)&amp;INDEX(MAESTRO!$L:$L,MATCH($A4&amp;P$2,MAESTRO!$Q:$Q,0)),""))</f>
        <v/>
      </c>
      <c r="Q4" s="371">
        <f>IF(AND($A4="D",Q$2&gt;=PARAMETROS!$B$6,Q$2&lt;=PARAMETROS!$B$7),"SIN SILLA",IFERROR(INDEX(MAESTRO!$G:$G,MATCH($A4&amp;Q$2,MAESTRO!$Q:$Q,0))&amp;CHAR(10)&amp;INDEX(MAESTRO!$L:$L,MATCH($A4&amp;Q$2,MAESTRO!$Q:$Q,0)),""))</f>
        <v/>
      </c>
      <c r="R4" s="371">
        <f>IF(AND($A4="D",R$2&gt;=PARAMETROS!$B$6,R$2&lt;=PARAMETROS!$B$7),"SIN SILLA",IFERROR(INDEX(MAESTRO!$G:$G,MATCH($A4&amp;R$2,MAESTRO!$Q:$Q,0))&amp;CHAR(10)&amp;INDEX(MAESTRO!$L:$L,MATCH($A4&amp;R$2,MAESTRO!$Q:$Q,0)),""))</f>
        <v/>
      </c>
      <c r="S4" s="371">
        <f>IF(AND($A4="D",S$2&gt;=PARAMETROS!$B$6,S$2&lt;=PARAMETROS!$B$7),"SIN SILLA",IFERROR(INDEX(MAESTRO!$G:$G,MATCH($A4&amp;S$2,MAESTRO!$Q:$Q,0))&amp;CHAR(10)&amp;INDEX(MAESTRO!$L:$L,MATCH($A4&amp;S$2,MAESTRO!$Q:$Q,0)),""))</f>
        <v/>
      </c>
      <c r="T4" s="371">
        <f>IF(AND($A4="D",T$2&gt;=PARAMETROS!$B$6,T$2&lt;=PARAMETROS!$B$7),"SIN SILLA",IFERROR(INDEX(MAESTRO!$G:$G,MATCH($A4&amp;T$2,MAESTRO!$Q:$Q,0))&amp;CHAR(10)&amp;INDEX(MAESTRO!$L:$L,MATCH($A4&amp;T$2,MAESTRO!$Q:$Q,0)),""))</f>
        <v/>
      </c>
      <c r="U4" s="371">
        <f>IF(AND($A4="D",U$2&gt;=PARAMETROS!$B$6,U$2&lt;=PARAMETROS!$B$7),"SIN SILLA",IFERROR(INDEX(MAESTRO!$G:$G,MATCH($A4&amp;U$2,MAESTRO!$Q:$Q,0))&amp;CHAR(10)&amp;INDEX(MAESTRO!$L:$L,MATCH($A4&amp;U$2,MAESTRO!$Q:$Q,0)),""))</f>
        <v/>
      </c>
      <c r="V4" s="371">
        <f>IF(AND($A4="D",V$2&gt;=PARAMETROS!$B$6,V$2&lt;=PARAMETROS!$B$7),"SIN SILLA",IFERROR(INDEX(MAESTRO!$G:$G,MATCH($A4&amp;V$2,MAESTRO!$Q:$Q,0))&amp;CHAR(10)&amp;INDEX(MAESTRO!$L:$L,MATCH($A4&amp;V$2,MAESTRO!$Q:$Q,0)),""))</f>
        <v/>
      </c>
      <c r="W4" s="371">
        <f>IF(AND($A4="D",W$2&gt;=PARAMETROS!$B$6,W$2&lt;=PARAMETROS!$B$7),"SIN SILLA",IFERROR(INDEX(MAESTRO!$G:$G,MATCH($A4&amp;W$2,MAESTRO!$Q:$Q,0))&amp;CHAR(10)&amp;INDEX(MAESTRO!$L:$L,MATCH($A4&amp;W$2,MAESTRO!$Q:$Q,0)),""))</f>
        <v/>
      </c>
      <c r="X4" s="371">
        <f>IF(AND($A4="D",X$2&gt;=PARAMETROS!$B$6,X$2&lt;=PARAMETROS!$B$7),"SIN SILLA",IFERROR(INDEX(MAESTRO!$G:$G,MATCH($A4&amp;X$2,MAESTRO!$Q:$Q,0))&amp;CHAR(10)&amp;INDEX(MAESTRO!$L:$L,MATCH($A4&amp;X$2,MAESTRO!$Q:$Q,0)),""))</f>
        <v/>
      </c>
      <c r="Y4" s="371">
        <f>IF(AND($A4="D",Y$2&gt;=PARAMETROS!$B$6,Y$2&lt;=PARAMETROS!$B$7),"SIN SILLA",IFERROR(INDEX(MAESTRO!$G:$G,MATCH($A4&amp;Y$2,MAESTRO!$Q:$Q,0))&amp;CHAR(10)&amp;INDEX(MAESTRO!$L:$L,MATCH($A4&amp;Y$2,MAESTRO!$Q:$Q,0)),""))</f>
        <v/>
      </c>
      <c r="Z4" s="371">
        <f>IF(AND($A4="D",Z$2&gt;=PARAMETROS!$B$6,Z$2&lt;=PARAMETROS!$B$7),"SIN SILLA",IFERROR(INDEX(MAESTRO!$G:$G,MATCH($A4&amp;Z$2,MAESTRO!$Q:$Q,0))&amp;CHAR(10)&amp;INDEX(MAESTRO!$L:$L,MATCH($A4&amp;Z$2,MAESTRO!$Q:$Q,0)),""))</f>
        <v/>
      </c>
      <c r="AA4" s="371">
        <f>IF(AND($A4="D",AA$2&gt;=PARAMETROS!$B$6,AA$2&lt;=PARAMETROS!$B$7),"SIN SILLA",IFERROR(INDEX(MAESTRO!$G:$G,MATCH($A4&amp;AA$2,MAESTRO!$Q:$Q,0))&amp;CHAR(10)&amp;INDEX(MAESTRO!$L:$L,MATCH($A4&amp;AA$2,MAESTRO!$Q:$Q,0)),""))</f>
        <v/>
      </c>
      <c r="AB4" s="371">
        <f>IF(AND($A4="D",AB$2&gt;=PARAMETROS!$B$6,AB$2&lt;=PARAMETROS!$B$7),"SIN SILLA",IFERROR(INDEX(MAESTRO!$G:$G,MATCH($A4&amp;AB$2,MAESTRO!$Q:$Q,0))&amp;CHAR(10)&amp;INDEX(MAESTRO!$L:$L,MATCH($A4&amp;AB$2,MAESTRO!$Q:$Q,0)),""))</f>
        <v/>
      </c>
      <c r="AC4" s="371">
        <f>IF(AND($A4="D",AC$2&gt;=PARAMETROS!$B$6,AC$2&lt;=PARAMETROS!$B$7),"SIN SILLA",IFERROR(INDEX(MAESTRO!$G:$G,MATCH($A4&amp;AC$2,MAESTRO!$Q:$Q,0))&amp;CHAR(10)&amp;INDEX(MAESTRO!$L:$L,MATCH($A4&amp;AC$2,MAESTRO!$Q:$Q,0)),""))</f>
        <v/>
      </c>
      <c r="AD4" s="371">
        <f>IF(AND($A4="D",AD$2&gt;=PARAMETROS!$B$6,AD$2&lt;=PARAMETROS!$B$7),"SIN SILLA",IFERROR(INDEX(MAESTRO!$G:$G,MATCH($A4&amp;AD$2,MAESTRO!$Q:$Q,0))&amp;CHAR(10)&amp;INDEX(MAESTRO!$L:$L,MATCH($A4&amp;AD$2,MAESTRO!$Q:$Q,0)),""))</f>
        <v/>
      </c>
      <c r="AE4" s="371">
        <f>IF(AND($A4="D",AE$2&gt;=PARAMETROS!$B$6,AE$2&lt;=PARAMETROS!$B$7),"SIN SILLA",IFERROR(INDEX(MAESTRO!$G:$G,MATCH($A4&amp;AE$2,MAESTRO!$Q:$Q,0))&amp;CHAR(10)&amp;INDEX(MAESTRO!$L:$L,MATCH($A4&amp;AE$2,MAESTRO!$Q:$Q,0)),""))</f>
        <v/>
      </c>
      <c r="AF4" s="371">
        <f>IF(AND($A4="D",AF$2&gt;=PARAMETROS!$B$6,AF$2&lt;=PARAMETROS!$B$7),"SIN SILLA",IFERROR(INDEX(MAESTRO!$G:$G,MATCH($A4&amp;AF$2,MAESTRO!$Q:$Q,0))&amp;CHAR(10)&amp;INDEX(MAESTRO!$L:$L,MATCH($A4&amp;AF$2,MAESTRO!$Q:$Q,0)),""))</f>
        <v/>
      </c>
      <c r="AG4" s="371">
        <f>IF(AND($A4="D",AG$2&gt;=PARAMETROS!$B$6,AG$2&lt;=PARAMETROS!$B$7),"SIN SILLA",IFERROR(INDEX(MAESTRO!$G:$G,MATCH($A4&amp;AG$2,MAESTRO!$Q:$Q,0))&amp;CHAR(10)&amp;INDEX(MAESTRO!$L:$L,MATCH($A4&amp;AG$2,MAESTRO!$Q:$Q,0)),""))</f>
        <v/>
      </c>
      <c r="AH4" s="371">
        <f>IF(AND($A4="D",AH$2&gt;=PARAMETROS!$B$6,AH$2&lt;=PARAMETROS!$B$7),"SIN SILLA",IFERROR(INDEX(MAESTRO!$G:$G,MATCH($A4&amp;AH$2,MAESTRO!$Q:$Q,0))&amp;CHAR(10)&amp;INDEX(MAESTRO!$L:$L,MATCH($A4&amp;AH$2,MAESTRO!$Q:$Q,0)),""))</f>
        <v/>
      </c>
      <c r="AI4" s="371">
        <f>IF(AND($A4="D",AI$2&gt;=PARAMETROS!$B$6,AI$2&lt;=PARAMETROS!$B$7),"SIN SILLA",IFERROR(INDEX(MAESTRO!$G:$G,MATCH($A4&amp;AI$2,MAESTRO!$Q:$Q,0))&amp;CHAR(10)&amp;INDEX(MAESTRO!$L:$L,MATCH($A4&amp;AI$2,MAESTRO!$Q:$Q,0)),""))</f>
        <v/>
      </c>
      <c r="AJ4" s="371">
        <f>IF(AND($A4="D",AJ$2&gt;=PARAMETROS!$B$6,AJ$2&lt;=PARAMETROS!$B$7),"SIN SILLA",IFERROR(INDEX(MAESTRO!$G:$G,MATCH($A4&amp;AJ$2,MAESTRO!$Q:$Q,0))&amp;CHAR(10)&amp;INDEX(MAESTRO!$L:$L,MATCH($A4&amp;AJ$2,MAESTRO!$Q:$Q,0)),""))</f>
        <v/>
      </c>
      <c r="AK4" s="371">
        <f>IF(AND($A4="D",AK$2&gt;=PARAMETROS!$B$6,AK$2&lt;=PARAMETROS!$B$7),"SIN SILLA",IFERROR(INDEX(MAESTRO!$G:$G,MATCH($A4&amp;AK$2,MAESTRO!$Q:$Q,0))&amp;CHAR(10)&amp;INDEX(MAESTRO!$L:$L,MATCH($A4&amp;AK$2,MAESTRO!$Q:$Q,0)),""))</f>
        <v/>
      </c>
      <c r="AL4" s="371">
        <f>IF(AND($A4="D",AL$2&gt;=PARAMETROS!$B$6,AL$2&lt;=PARAMETROS!$B$7),"SIN SILLA",IFERROR(INDEX(MAESTRO!$G:$G,MATCH($A4&amp;AL$2,MAESTRO!$Q:$Q,0))&amp;CHAR(10)&amp;INDEX(MAESTRO!$L:$L,MATCH($A4&amp;AL$2,MAESTRO!$Q:$Q,0)),""))</f>
        <v/>
      </c>
      <c r="AM4" s="371">
        <f>IF(AND($A4="D",AM$2&gt;=PARAMETROS!$B$6,AM$2&lt;=PARAMETROS!$B$7),"SIN SILLA",IFERROR(INDEX(MAESTRO!$G:$G,MATCH($A4&amp;AM$2,MAESTRO!$Q:$Q,0))&amp;CHAR(10)&amp;INDEX(MAESTRO!$L:$L,MATCH($A4&amp;AM$2,MAESTRO!$Q:$Q,0)),""))</f>
        <v/>
      </c>
      <c r="AN4" s="371">
        <f>IF(AND($A4="D",AN$2&gt;=PARAMETROS!$B$6,AN$2&lt;=PARAMETROS!$B$7),"SIN SILLA",IFERROR(INDEX(MAESTRO!$G:$G,MATCH($A4&amp;AN$2,MAESTRO!$Q:$Q,0))&amp;CHAR(10)&amp;INDEX(MAESTRO!$L:$L,MATCH($A4&amp;AN$2,MAESTRO!$Q:$Q,0)),""))</f>
        <v/>
      </c>
    </row>
    <row r="5" ht="105" customHeight="1" s="260">
      <c r="A5" s="367" t="inlineStr">
        <is>
          <t>C</t>
        </is>
      </c>
      <c r="B5" s="371">
        <f>IF(AND($A5="D",B$2&gt;=PARAMETROS!$B$6,B$2&lt;=PARAMETROS!$B$7),"SIN SILLA",IFERROR(INDEX(MAESTRO!$G:$G,MATCH($A5&amp;B$2,MAESTRO!$Q:$Q,0))&amp;CHAR(10)&amp;INDEX(MAESTRO!$L:$L,MATCH($A5&amp;B$2,MAESTRO!$Q:$Q,0)),""))</f>
        <v/>
      </c>
      <c r="C5" s="371">
        <f>IF(AND($A5="D",C$2&gt;=PARAMETROS!$B$6,C$2&lt;=PARAMETROS!$B$7),"SIN SILLA",IFERROR(INDEX(MAESTRO!$G:$G,MATCH($A5&amp;C$2,MAESTRO!$Q:$Q,0))&amp;CHAR(10)&amp;INDEX(MAESTRO!$L:$L,MATCH($A5&amp;C$2,MAESTRO!$Q:$Q,0)),""))</f>
        <v/>
      </c>
      <c r="D5" s="371">
        <f>IF(AND($A5="D",D$2&gt;=PARAMETROS!$B$6,D$2&lt;=PARAMETROS!$B$7),"SIN SILLA",IFERROR(INDEX(MAESTRO!$G:$G,MATCH($A5&amp;D$2,MAESTRO!$Q:$Q,0))&amp;CHAR(10)&amp;INDEX(MAESTRO!$L:$L,MATCH($A5&amp;D$2,MAESTRO!$Q:$Q,0)),""))</f>
        <v/>
      </c>
      <c r="E5" s="371">
        <f>IF(AND($A5="D",E$2&gt;=PARAMETROS!$B$6,E$2&lt;=PARAMETROS!$B$7),"SIN SILLA",IFERROR(INDEX(MAESTRO!$G:$G,MATCH($A5&amp;E$2,MAESTRO!$Q:$Q,0))&amp;CHAR(10)&amp;INDEX(MAESTRO!$L:$L,MATCH($A5&amp;E$2,MAESTRO!$Q:$Q,0)),""))</f>
        <v/>
      </c>
      <c r="F5" s="371">
        <f>IF(AND($A5="D",F$2&gt;=PARAMETROS!$B$6,F$2&lt;=PARAMETROS!$B$7),"SIN SILLA",IFERROR(INDEX(MAESTRO!$G:$G,MATCH($A5&amp;F$2,MAESTRO!$Q:$Q,0))&amp;CHAR(10)&amp;INDEX(MAESTRO!$L:$L,MATCH($A5&amp;F$2,MAESTRO!$Q:$Q,0)),""))</f>
        <v/>
      </c>
      <c r="G5" s="371">
        <f>IF(AND($A5="D",G$2&gt;=PARAMETROS!$B$6,G$2&lt;=PARAMETROS!$B$7),"SIN SILLA",IFERROR(INDEX(MAESTRO!$G:$G,MATCH($A5&amp;G$2,MAESTRO!$Q:$Q,0))&amp;CHAR(10)&amp;INDEX(MAESTRO!$L:$L,MATCH($A5&amp;G$2,MAESTRO!$Q:$Q,0)),""))</f>
        <v/>
      </c>
      <c r="H5" s="371">
        <f>IF(AND($A5="D",H$2&gt;=PARAMETROS!$B$6,H$2&lt;=PARAMETROS!$B$7),"SIN SILLA",IFERROR(INDEX(MAESTRO!$G:$G,MATCH($A5&amp;H$2,MAESTRO!$Q:$Q,0))&amp;CHAR(10)&amp;INDEX(MAESTRO!$L:$L,MATCH($A5&amp;H$2,MAESTRO!$Q:$Q,0)),""))</f>
        <v/>
      </c>
      <c r="I5" s="371">
        <f>IF(AND($A5="D",I$2&gt;=PARAMETROS!$B$6,I$2&lt;=PARAMETROS!$B$7),"SIN SILLA",IFERROR(INDEX(MAESTRO!$G:$G,MATCH($A5&amp;I$2,MAESTRO!$Q:$Q,0))&amp;CHAR(10)&amp;INDEX(MAESTRO!$L:$L,MATCH($A5&amp;I$2,MAESTRO!$Q:$Q,0)),""))</f>
        <v/>
      </c>
      <c r="J5" s="371">
        <f>IF(AND($A5="D",J$2&gt;=PARAMETROS!$B$6,J$2&lt;=PARAMETROS!$B$7),"SIN SILLA",IFERROR(INDEX(MAESTRO!$G:$G,MATCH($A5&amp;J$2,MAESTRO!$Q:$Q,0))&amp;CHAR(10)&amp;INDEX(MAESTRO!$L:$L,MATCH($A5&amp;J$2,MAESTRO!$Q:$Q,0)),""))</f>
        <v/>
      </c>
      <c r="K5" s="371">
        <f>IF(AND($A5="D",K$2&gt;=PARAMETROS!$B$6,K$2&lt;=PARAMETROS!$B$7),"SIN SILLA",IFERROR(INDEX(MAESTRO!$G:$G,MATCH($A5&amp;K$2,MAESTRO!$Q:$Q,0))&amp;CHAR(10)&amp;INDEX(MAESTRO!$L:$L,MATCH($A5&amp;K$2,MAESTRO!$Q:$Q,0)),""))</f>
        <v/>
      </c>
      <c r="L5" s="371">
        <f>IF(AND($A5="D",L$2&gt;=PARAMETROS!$B$6,L$2&lt;=PARAMETROS!$B$7),"SIN SILLA",IFERROR(INDEX(MAESTRO!$G:$G,MATCH($A5&amp;L$2,MAESTRO!$Q:$Q,0))&amp;CHAR(10)&amp;INDEX(MAESTRO!$L:$L,MATCH($A5&amp;L$2,MAESTRO!$Q:$Q,0)),""))</f>
        <v/>
      </c>
      <c r="M5" s="371">
        <f>IF(AND($A5="D",M$2&gt;=PARAMETROS!$B$6,M$2&lt;=PARAMETROS!$B$7),"SIN SILLA",IFERROR(INDEX(MAESTRO!$G:$G,MATCH($A5&amp;M$2,MAESTRO!$Q:$Q,0))&amp;CHAR(10)&amp;INDEX(MAESTRO!$L:$L,MATCH($A5&amp;M$2,MAESTRO!$Q:$Q,0)),""))</f>
        <v/>
      </c>
      <c r="N5" s="371">
        <f>IF(AND($A5="D",N$2&gt;=PARAMETROS!$B$6,N$2&lt;=PARAMETROS!$B$7),"SIN SILLA",IFERROR(INDEX(MAESTRO!$G:$G,MATCH($A5&amp;N$2,MAESTRO!$Q:$Q,0))&amp;CHAR(10)&amp;INDEX(MAESTRO!$L:$L,MATCH($A5&amp;N$2,MAESTRO!$Q:$Q,0)),""))</f>
        <v/>
      </c>
      <c r="O5" s="371">
        <f>IF(AND($A5="D",O$2&gt;=PARAMETROS!$B$6,O$2&lt;=PARAMETROS!$B$7),"SIN SILLA",IFERROR(INDEX(MAESTRO!$G:$G,MATCH($A5&amp;O$2,MAESTRO!$Q:$Q,0))&amp;CHAR(10)&amp;INDEX(MAESTRO!$L:$L,MATCH($A5&amp;O$2,MAESTRO!$Q:$Q,0)),""))</f>
        <v/>
      </c>
      <c r="P5" s="371">
        <f>IF(AND($A5="D",P$2&gt;=PARAMETROS!$B$6,P$2&lt;=PARAMETROS!$B$7),"SIN SILLA",IFERROR(INDEX(MAESTRO!$G:$G,MATCH($A5&amp;P$2,MAESTRO!$Q:$Q,0))&amp;CHAR(10)&amp;INDEX(MAESTRO!$L:$L,MATCH($A5&amp;P$2,MAESTRO!$Q:$Q,0)),""))</f>
        <v/>
      </c>
      <c r="Q5" s="371">
        <f>IF(AND($A5="D",Q$2&gt;=PARAMETROS!$B$6,Q$2&lt;=PARAMETROS!$B$7),"SIN SILLA",IFERROR(INDEX(MAESTRO!$G:$G,MATCH($A5&amp;Q$2,MAESTRO!$Q:$Q,0))&amp;CHAR(10)&amp;INDEX(MAESTRO!$L:$L,MATCH($A5&amp;Q$2,MAESTRO!$Q:$Q,0)),""))</f>
        <v/>
      </c>
      <c r="R5" s="371">
        <f>IF(AND($A5="D",R$2&gt;=PARAMETROS!$B$6,R$2&lt;=PARAMETROS!$B$7),"SIN SILLA",IFERROR(INDEX(MAESTRO!$G:$G,MATCH($A5&amp;R$2,MAESTRO!$Q:$Q,0))&amp;CHAR(10)&amp;INDEX(MAESTRO!$L:$L,MATCH($A5&amp;R$2,MAESTRO!$Q:$Q,0)),""))</f>
        <v/>
      </c>
      <c r="S5" s="371">
        <f>IF(AND($A5="D",S$2&gt;=PARAMETROS!$B$6,S$2&lt;=PARAMETROS!$B$7),"SIN SILLA",IFERROR(INDEX(MAESTRO!$G:$G,MATCH($A5&amp;S$2,MAESTRO!$Q:$Q,0))&amp;CHAR(10)&amp;INDEX(MAESTRO!$L:$L,MATCH($A5&amp;S$2,MAESTRO!$Q:$Q,0)),""))</f>
        <v/>
      </c>
      <c r="T5" s="371">
        <f>IF(AND($A5="D",T$2&gt;=PARAMETROS!$B$6,T$2&lt;=PARAMETROS!$B$7),"SIN SILLA",IFERROR(INDEX(MAESTRO!$G:$G,MATCH($A5&amp;T$2,MAESTRO!$Q:$Q,0))&amp;CHAR(10)&amp;INDEX(MAESTRO!$L:$L,MATCH($A5&amp;T$2,MAESTRO!$Q:$Q,0)),""))</f>
        <v/>
      </c>
      <c r="U5" s="371">
        <f>IF(AND($A5="D",U$2&gt;=PARAMETROS!$B$6,U$2&lt;=PARAMETROS!$B$7),"SIN SILLA",IFERROR(INDEX(MAESTRO!$G:$G,MATCH($A5&amp;U$2,MAESTRO!$Q:$Q,0))&amp;CHAR(10)&amp;INDEX(MAESTRO!$L:$L,MATCH($A5&amp;U$2,MAESTRO!$Q:$Q,0)),""))</f>
        <v/>
      </c>
      <c r="V5" s="371">
        <f>IF(AND($A5="D",V$2&gt;=PARAMETROS!$B$6,V$2&lt;=PARAMETROS!$B$7),"SIN SILLA",IFERROR(INDEX(MAESTRO!$G:$G,MATCH($A5&amp;V$2,MAESTRO!$Q:$Q,0))&amp;CHAR(10)&amp;INDEX(MAESTRO!$L:$L,MATCH($A5&amp;V$2,MAESTRO!$Q:$Q,0)),""))</f>
        <v/>
      </c>
      <c r="W5" s="371">
        <f>IF(AND($A5="D",W$2&gt;=PARAMETROS!$B$6,W$2&lt;=PARAMETROS!$B$7),"SIN SILLA",IFERROR(INDEX(MAESTRO!$G:$G,MATCH($A5&amp;W$2,MAESTRO!$Q:$Q,0))&amp;CHAR(10)&amp;INDEX(MAESTRO!$L:$L,MATCH($A5&amp;W$2,MAESTRO!$Q:$Q,0)),""))</f>
        <v/>
      </c>
      <c r="X5" s="371">
        <f>IF(AND($A5="D",X$2&gt;=PARAMETROS!$B$6,X$2&lt;=PARAMETROS!$B$7),"SIN SILLA",IFERROR(INDEX(MAESTRO!$G:$G,MATCH($A5&amp;X$2,MAESTRO!$Q:$Q,0))&amp;CHAR(10)&amp;INDEX(MAESTRO!$L:$L,MATCH($A5&amp;X$2,MAESTRO!$Q:$Q,0)),""))</f>
        <v/>
      </c>
      <c r="Y5" s="371">
        <f>IF(AND($A5="D",Y$2&gt;=PARAMETROS!$B$6,Y$2&lt;=PARAMETROS!$B$7),"SIN SILLA",IFERROR(INDEX(MAESTRO!$G:$G,MATCH($A5&amp;Y$2,MAESTRO!$Q:$Q,0))&amp;CHAR(10)&amp;INDEX(MAESTRO!$L:$L,MATCH($A5&amp;Y$2,MAESTRO!$Q:$Q,0)),""))</f>
        <v/>
      </c>
      <c r="Z5" s="371">
        <f>IF(AND($A5="D",Z$2&gt;=PARAMETROS!$B$6,Z$2&lt;=PARAMETROS!$B$7),"SIN SILLA",IFERROR(INDEX(MAESTRO!$G:$G,MATCH($A5&amp;Z$2,MAESTRO!$Q:$Q,0))&amp;CHAR(10)&amp;INDEX(MAESTRO!$L:$L,MATCH($A5&amp;Z$2,MAESTRO!$Q:$Q,0)),""))</f>
        <v/>
      </c>
      <c r="AA5" s="371">
        <f>IF(AND($A5="D",AA$2&gt;=PARAMETROS!$B$6,AA$2&lt;=PARAMETROS!$B$7),"SIN SILLA",IFERROR(INDEX(MAESTRO!$G:$G,MATCH($A5&amp;AA$2,MAESTRO!$Q:$Q,0))&amp;CHAR(10)&amp;INDEX(MAESTRO!$L:$L,MATCH($A5&amp;AA$2,MAESTRO!$Q:$Q,0)),""))</f>
        <v/>
      </c>
      <c r="AB5" s="371">
        <f>IF(AND($A5="D",AB$2&gt;=PARAMETROS!$B$6,AB$2&lt;=PARAMETROS!$B$7),"SIN SILLA",IFERROR(INDEX(MAESTRO!$G:$G,MATCH($A5&amp;AB$2,MAESTRO!$Q:$Q,0))&amp;CHAR(10)&amp;INDEX(MAESTRO!$L:$L,MATCH($A5&amp;AB$2,MAESTRO!$Q:$Q,0)),""))</f>
        <v/>
      </c>
      <c r="AC5" s="371">
        <f>IF(AND($A5="D",AC$2&gt;=PARAMETROS!$B$6,AC$2&lt;=PARAMETROS!$B$7),"SIN SILLA",IFERROR(INDEX(MAESTRO!$G:$G,MATCH($A5&amp;AC$2,MAESTRO!$Q:$Q,0))&amp;CHAR(10)&amp;INDEX(MAESTRO!$L:$L,MATCH($A5&amp;AC$2,MAESTRO!$Q:$Q,0)),""))</f>
        <v/>
      </c>
      <c r="AD5" s="371">
        <f>IF(AND($A5="D",AD$2&gt;=PARAMETROS!$B$6,AD$2&lt;=PARAMETROS!$B$7),"SIN SILLA",IFERROR(INDEX(MAESTRO!$G:$G,MATCH($A5&amp;AD$2,MAESTRO!$Q:$Q,0))&amp;CHAR(10)&amp;INDEX(MAESTRO!$L:$L,MATCH($A5&amp;AD$2,MAESTRO!$Q:$Q,0)),""))</f>
        <v/>
      </c>
      <c r="AE5" s="371">
        <f>IF(AND($A5="D",AE$2&gt;=PARAMETROS!$B$6,AE$2&lt;=PARAMETROS!$B$7),"SIN SILLA",IFERROR(INDEX(MAESTRO!$G:$G,MATCH($A5&amp;AE$2,MAESTRO!$Q:$Q,0))&amp;CHAR(10)&amp;INDEX(MAESTRO!$L:$L,MATCH($A5&amp;AE$2,MAESTRO!$Q:$Q,0)),""))</f>
        <v/>
      </c>
      <c r="AF5" s="371">
        <f>IF(AND($A5="D",AF$2&gt;=PARAMETROS!$B$6,AF$2&lt;=PARAMETROS!$B$7),"SIN SILLA",IFERROR(INDEX(MAESTRO!$G:$G,MATCH($A5&amp;AF$2,MAESTRO!$Q:$Q,0))&amp;CHAR(10)&amp;INDEX(MAESTRO!$L:$L,MATCH($A5&amp;AF$2,MAESTRO!$Q:$Q,0)),""))</f>
        <v/>
      </c>
      <c r="AG5" s="371">
        <f>IF(AND($A5="D",AG$2&gt;=PARAMETROS!$B$6,AG$2&lt;=PARAMETROS!$B$7),"SIN SILLA",IFERROR(INDEX(MAESTRO!$G:$G,MATCH($A5&amp;AG$2,MAESTRO!$Q:$Q,0))&amp;CHAR(10)&amp;INDEX(MAESTRO!$L:$L,MATCH($A5&amp;AG$2,MAESTRO!$Q:$Q,0)),""))</f>
        <v/>
      </c>
      <c r="AH5" s="371">
        <f>IF(AND($A5="D",AH$2&gt;=PARAMETROS!$B$6,AH$2&lt;=PARAMETROS!$B$7),"SIN SILLA",IFERROR(INDEX(MAESTRO!$G:$G,MATCH($A5&amp;AH$2,MAESTRO!$Q:$Q,0))&amp;CHAR(10)&amp;INDEX(MAESTRO!$L:$L,MATCH($A5&amp;AH$2,MAESTRO!$Q:$Q,0)),""))</f>
        <v/>
      </c>
      <c r="AI5" s="371">
        <f>IF(AND($A5="D",AI$2&gt;=PARAMETROS!$B$6,AI$2&lt;=PARAMETROS!$B$7),"SIN SILLA",IFERROR(INDEX(MAESTRO!$G:$G,MATCH($A5&amp;AI$2,MAESTRO!$Q:$Q,0))&amp;CHAR(10)&amp;INDEX(MAESTRO!$L:$L,MATCH($A5&amp;AI$2,MAESTRO!$Q:$Q,0)),""))</f>
        <v/>
      </c>
      <c r="AJ5" s="371">
        <f>IF(AND($A5="D",AJ$2&gt;=PARAMETROS!$B$6,AJ$2&lt;=PARAMETROS!$B$7),"SIN SILLA",IFERROR(INDEX(MAESTRO!$G:$G,MATCH($A5&amp;AJ$2,MAESTRO!$Q:$Q,0))&amp;CHAR(10)&amp;INDEX(MAESTRO!$L:$L,MATCH($A5&amp;AJ$2,MAESTRO!$Q:$Q,0)),""))</f>
        <v/>
      </c>
      <c r="AK5" s="371">
        <f>IF(AND($A5="D",AK$2&gt;=PARAMETROS!$B$6,AK$2&lt;=PARAMETROS!$B$7),"SIN SILLA",IFERROR(INDEX(MAESTRO!$G:$G,MATCH($A5&amp;AK$2,MAESTRO!$Q:$Q,0))&amp;CHAR(10)&amp;INDEX(MAESTRO!$L:$L,MATCH($A5&amp;AK$2,MAESTRO!$Q:$Q,0)),""))</f>
        <v/>
      </c>
      <c r="AL5" s="371">
        <f>IF(AND($A5="D",AL$2&gt;=PARAMETROS!$B$6,AL$2&lt;=PARAMETROS!$B$7),"SIN SILLA",IFERROR(INDEX(MAESTRO!$G:$G,MATCH($A5&amp;AL$2,MAESTRO!$Q:$Q,0))&amp;CHAR(10)&amp;INDEX(MAESTRO!$L:$L,MATCH($A5&amp;AL$2,MAESTRO!$Q:$Q,0)),""))</f>
        <v/>
      </c>
      <c r="AM5" s="371">
        <f>IF(AND($A5="D",AM$2&gt;=PARAMETROS!$B$6,AM$2&lt;=PARAMETROS!$B$7),"SIN SILLA",IFERROR(INDEX(MAESTRO!$G:$G,MATCH($A5&amp;AM$2,MAESTRO!$Q:$Q,0))&amp;CHAR(10)&amp;INDEX(MAESTRO!$L:$L,MATCH($A5&amp;AM$2,MAESTRO!$Q:$Q,0)),""))</f>
        <v/>
      </c>
      <c r="AN5" s="371">
        <f>IF(AND($A5="D",AN$2&gt;=PARAMETROS!$B$6,AN$2&lt;=PARAMETROS!$B$7),"SIN SILLA",IFERROR(INDEX(MAESTRO!$G:$G,MATCH($A5&amp;AN$2,MAESTRO!$Q:$Q,0))&amp;CHAR(10)&amp;INDEX(MAESTRO!$L:$L,MATCH($A5&amp;AN$2,MAESTRO!$Q:$Q,0)),""))</f>
        <v/>
      </c>
    </row>
    <row r="6" ht="105" customHeight="1" s="260">
      <c r="A6" s="367" t="inlineStr">
        <is>
          <t>D</t>
        </is>
      </c>
      <c r="B6" s="371">
        <f>IF(AND($A6="D",B$2&gt;=PARAMETROS!$B$6,B$2&lt;=PARAMETROS!$B$7),"SIN SILLA",IFERROR(INDEX(MAESTRO!$G:$G,MATCH($A6&amp;B$2,MAESTRO!$Q:$Q,0))&amp;CHAR(10)&amp;INDEX(MAESTRO!$L:$L,MATCH($A6&amp;B$2,MAESTRO!$Q:$Q,0)),""))</f>
        <v/>
      </c>
      <c r="C6" s="371">
        <f>IF(AND($A6="D",C$2&gt;=PARAMETROS!$B$6,C$2&lt;=PARAMETROS!$B$7),"SIN SILLA",IFERROR(INDEX(MAESTRO!$G:$G,MATCH($A6&amp;C$2,MAESTRO!$Q:$Q,0))&amp;CHAR(10)&amp;INDEX(MAESTRO!$L:$L,MATCH($A6&amp;C$2,MAESTRO!$Q:$Q,0)),""))</f>
        <v/>
      </c>
      <c r="D6" s="371">
        <f>IF(AND($A6="D",D$2&gt;=PARAMETROS!$B$6,D$2&lt;=PARAMETROS!$B$7),"SIN SILLA",IFERROR(INDEX(MAESTRO!$G:$G,MATCH($A6&amp;D$2,MAESTRO!$Q:$Q,0))&amp;CHAR(10)&amp;INDEX(MAESTRO!$L:$L,MATCH($A6&amp;D$2,MAESTRO!$Q:$Q,0)),""))</f>
        <v/>
      </c>
      <c r="E6" s="371">
        <f>IF(AND($A6="D",E$2&gt;=PARAMETROS!$B$6,E$2&lt;=PARAMETROS!$B$7),"SIN SILLA",IFERROR(INDEX(MAESTRO!$G:$G,MATCH($A6&amp;E$2,MAESTRO!$Q:$Q,0))&amp;CHAR(10)&amp;INDEX(MAESTRO!$L:$L,MATCH($A6&amp;E$2,MAESTRO!$Q:$Q,0)),""))</f>
        <v/>
      </c>
      <c r="F6" s="371">
        <f>IF(AND($A6="D",F$2&gt;=PARAMETROS!$B$6,F$2&lt;=PARAMETROS!$B$7),"SIN SILLA",IFERROR(INDEX(MAESTRO!$G:$G,MATCH($A6&amp;F$2,MAESTRO!$Q:$Q,0))&amp;CHAR(10)&amp;INDEX(MAESTRO!$L:$L,MATCH($A6&amp;F$2,MAESTRO!$Q:$Q,0)),""))</f>
        <v/>
      </c>
      <c r="G6" s="371">
        <f>IF(AND($A6="D",G$2&gt;=PARAMETROS!$B$6,G$2&lt;=PARAMETROS!$B$7),"SIN SILLA",IFERROR(INDEX(MAESTRO!$G:$G,MATCH($A6&amp;G$2,MAESTRO!$Q:$Q,0))&amp;CHAR(10)&amp;INDEX(MAESTRO!$L:$L,MATCH($A6&amp;G$2,MAESTRO!$Q:$Q,0)),""))</f>
        <v/>
      </c>
      <c r="H6" s="371">
        <f>IF(AND($A6="D",H$2&gt;=PARAMETROS!$B$6,H$2&lt;=PARAMETROS!$B$7),"SIN SILLA",IFERROR(INDEX(MAESTRO!$G:$G,MATCH($A6&amp;H$2,MAESTRO!$Q:$Q,0))&amp;CHAR(10)&amp;INDEX(MAESTRO!$L:$L,MATCH($A6&amp;H$2,MAESTRO!$Q:$Q,0)),""))</f>
        <v/>
      </c>
      <c r="I6" s="371">
        <f>IF(AND($A6="D",I$2&gt;=PARAMETROS!$B$6,I$2&lt;=PARAMETROS!$B$7),"SIN SILLA",IFERROR(INDEX(MAESTRO!$G:$G,MATCH($A6&amp;I$2,MAESTRO!$Q:$Q,0))&amp;CHAR(10)&amp;INDEX(MAESTRO!$L:$L,MATCH($A6&amp;I$2,MAESTRO!$Q:$Q,0)),""))</f>
        <v/>
      </c>
      <c r="J6" s="371">
        <f>IF(AND($A6="D",J$2&gt;=PARAMETROS!$B$6,J$2&lt;=PARAMETROS!$B$7),"SIN SILLA",IFERROR(INDEX(MAESTRO!$G:$G,MATCH($A6&amp;J$2,MAESTRO!$Q:$Q,0))&amp;CHAR(10)&amp;INDEX(MAESTRO!$L:$L,MATCH($A6&amp;J$2,MAESTRO!$Q:$Q,0)),""))</f>
        <v/>
      </c>
      <c r="K6" s="371">
        <f>IF(AND($A6="D",K$2&gt;=PARAMETROS!$B$6,K$2&lt;=PARAMETROS!$B$7),"SIN SILLA",IFERROR(INDEX(MAESTRO!$G:$G,MATCH($A6&amp;K$2,MAESTRO!$Q:$Q,0))&amp;CHAR(10)&amp;INDEX(MAESTRO!$L:$L,MATCH($A6&amp;K$2,MAESTRO!$Q:$Q,0)),""))</f>
        <v/>
      </c>
      <c r="L6" s="371">
        <f>IF(AND($A6="D",L$2&gt;=PARAMETROS!$B$6,L$2&lt;=PARAMETROS!$B$7),"SIN SILLA",IFERROR(INDEX(MAESTRO!$G:$G,MATCH($A6&amp;L$2,MAESTRO!$Q:$Q,0))&amp;CHAR(10)&amp;INDEX(MAESTRO!$L:$L,MATCH($A6&amp;L$2,MAESTRO!$Q:$Q,0)),""))</f>
        <v/>
      </c>
      <c r="M6" s="371">
        <f>IF(AND($A6="D",M$2&gt;=PARAMETROS!$B$6,M$2&lt;=PARAMETROS!$B$7),"SIN SILLA",IFERROR(INDEX(MAESTRO!$G:$G,MATCH($A6&amp;M$2,MAESTRO!$Q:$Q,0))&amp;CHAR(10)&amp;INDEX(MAESTRO!$L:$L,MATCH($A6&amp;M$2,MAESTRO!$Q:$Q,0)),""))</f>
        <v/>
      </c>
      <c r="N6" s="371">
        <f>IF(AND($A6="D",N$2&gt;=PARAMETROS!$B$6,N$2&lt;=PARAMETROS!$B$7),"SIN SILLA",IFERROR(INDEX(MAESTRO!$G:$G,MATCH($A6&amp;N$2,MAESTRO!$Q:$Q,0))&amp;CHAR(10)&amp;INDEX(MAESTRO!$L:$L,MATCH($A6&amp;N$2,MAESTRO!$Q:$Q,0)),""))</f>
        <v/>
      </c>
      <c r="O6" s="371">
        <f>IF(AND($A6="D",O$2&gt;=PARAMETROS!$B$6,O$2&lt;=PARAMETROS!$B$7),"SIN SILLA",IFERROR(INDEX(MAESTRO!$G:$G,MATCH($A6&amp;O$2,MAESTRO!$Q:$Q,0))&amp;CHAR(10)&amp;INDEX(MAESTRO!$L:$L,MATCH($A6&amp;O$2,MAESTRO!$Q:$Q,0)),""))</f>
        <v/>
      </c>
      <c r="P6" s="371">
        <f>IF(AND($A6="D",P$2&gt;=PARAMETROS!$B$6,P$2&lt;=PARAMETROS!$B$7),"SIN SILLA",IFERROR(INDEX(MAESTRO!$G:$G,MATCH($A6&amp;P$2,MAESTRO!$Q:$Q,0))&amp;CHAR(10)&amp;INDEX(MAESTRO!$L:$L,MATCH($A6&amp;P$2,MAESTRO!$Q:$Q,0)),""))</f>
        <v/>
      </c>
      <c r="Q6" s="371">
        <f>IF(AND($A6="D",Q$2&gt;=PARAMETROS!$B$6,Q$2&lt;=PARAMETROS!$B$7),"SIN SILLA",IFERROR(INDEX(MAESTRO!$G:$G,MATCH($A6&amp;Q$2,MAESTRO!$Q:$Q,0))&amp;CHAR(10)&amp;INDEX(MAESTRO!$L:$L,MATCH($A6&amp;Q$2,MAESTRO!$Q:$Q,0)),""))</f>
        <v/>
      </c>
      <c r="R6" s="371">
        <f>IF(AND($A6="D",R$2&gt;=PARAMETROS!$B$6,R$2&lt;=PARAMETROS!$B$7),"SIN SILLA",IFERROR(INDEX(MAESTRO!$G:$G,MATCH($A6&amp;R$2,MAESTRO!$Q:$Q,0))&amp;CHAR(10)&amp;INDEX(MAESTRO!$L:$L,MATCH($A6&amp;R$2,MAESTRO!$Q:$Q,0)),""))</f>
        <v/>
      </c>
      <c r="S6" s="371">
        <f>IF(AND($A6="D",S$2&gt;=PARAMETROS!$B$6,S$2&lt;=PARAMETROS!$B$7),"SIN SILLA",IFERROR(INDEX(MAESTRO!$G:$G,MATCH($A6&amp;S$2,MAESTRO!$Q:$Q,0))&amp;CHAR(10)&amp;INDEX(MAESTRO!$L:$L,MATCH($A6&amp;S$2,MAESTRO!$Q:$Q,0)),""))</f>
        <v/>
      </c>
      <c r="T6" s="371">
        <f>IF(AND($A6="D",T$2&gt;=PARAMETROS!$B$6,T$2&lt;=PARAMETROS!$B$7),"SIN SILLA",IFERROR(INDEX(MAESTRO!$G:$G,MATCH($A6&amp;T$2,MAESTRO!$Q:$Q,0))&amp;CHAR(10)&amp;INDEX(MAESTRO!$L:$L,MATCH($A6&amp;T$2,MAESTRO!$Q:$Q,0)),""))</f>
        <v/>
      </c>
      <c r="U6" s="371">
        <f>IF(AND($A6="D",U$2&gt;=PARAMETROS!$B$6,U$2&lt;=PARAMETROS!$B$7),"SIN SILLA",IFERROR(INDEX(MAESTRO!$G:$G,MATCH($A6&amp;U$2,MAESTRO!$Q:$Q,0))&amp;CHAR(10)&amp;INDEX(MAESTRO!$L:$L,MATCH($A6&amp;U$2,MAESTRO!$Q:$Q,0)),""))</f>
        <v/>
      </c>
      <c r="V6" s="371">
        <f>IF(AND($A6="D",V$2&gt;=PARAMETROS!$B$6,V$2&lt;=PARAMETROS!$B$7),"SIN SILLA",IFERROR(INDEX(MAESTRO!$G:$G,MATCH($A6&amp;V$2,MAESTRO!$Q:$Q,0))&amp;CHAR(10)&amp;INDEX(MAESTRO!$L:$L,MATCH($A6&amp;V$2,MAESTRO!$Q:$Q,0)),""))</f>
        <v/>
      </c>
      <c r="W6" s="371">
        <f>IF(AND($A6="D",W$2&gt;=PARAMETROS!$B$6,W$2&lt;=PARAMETROS!$B$7),"SIN SILLA",IFERROR(INDEX(MAESTRO!$G:$G,MATCH($A6&amp;W$2,MAESTRO!$Q:$Q,0))&amp;CHAR(10)&amp;INDEX(MAESTRO!$L:$L,MATCH($A6&amp;W$2,MAESTRO!$Q:$Q,0)),""))</f>
        <v/>
      </c>
      <c r="X6" s="371">
        <f>IF(AND($A6="D",X$2&gt;=PARAMETROS!$B$6,X$2&lt;=PARAMETROS!$B$7),"SIN SILLA",IFERROR(INDEX(MAESTRO!$G:$G,MATCH($A6&amp;X$2,MAESTRO!$Q:$Q,0))&amp;CHAR(10)&amp;INDEX(MAESTRO!$L:$L,MATCH($A6&amp;X$2,MAESTRO!$Q:$Q,0)),""))</f>
        <v/>
      </c>
      <c r="Y6" s="371">
        <f>IF(AND($A6="D",Y$2&gt;=PARAMETROS!$B$6,Y$2&lt;=PARAMETROS!$B$7),"SIN SILLA",IFERROR(INDEX(MAESTRO!$G:$G,MATCH($A6&amp;Y$2,MAESTRO!$Q:$Q,0))&amp;CHAR(10)&amp;INDEX(MAESTRO!$L:$L,MATCH($A6&amp;Y$2,MAESTRO!$Q:$Q,0)),""))</f>
        <v/>
      </c>
      <c r="Z6" s="371">
        <f>IF(AND($A6="D",Z$2&gt;=PARAMETROS!$B$6,Z$2&lt;=PARAMETROS!$B$7),"SIN SILLA",IFERROR(INDEX(MAESTRO!$G:$G,MATCH($A6&amp;Z$2,MAESTRO!$Q:$Q,0))&amp;CHAR(10)&amp;INDEX(MAESTRO!$L:$L,MATCH($A6&amp;Z$2,MAESTRO!$Q:$Q,0)),""))</f>
        <v/>
      </c>
      <c r="AA6" s="371">
        <f>IF(AND($A6="D",AA$2&gt;=PARAMETROS!$B$6,AA$2&lt;=PARAMETROS!$B$7),"SIN SILLA",IFERROR(INDEX(MAESTRO!$G:$G,MATCH($A6&amp;AA$2,MAESTRO!$Q:$Q,0))&amp;CHAR(10)&amp;INDEX(MAESTRO!$L:$L,MATCH($A6&amp;AA$2,MAESTRO!$Q:$Q,0)),""))</f>
        <v/>
      </c>
      <c r="AB6" s="371">
        <f>IF(AND($A6="D",AB$2&gt;=PARAMETROS!$B$6,AB$2&lt;=PARAMETROS!$B$7),"SIN SILLA",IFERROR(INDEX(MAESTRO!$G:$G,MATCH($A6&amp;AB$2,MAESTRO!$Q:$Q,0))&amp;CHAR(10)&amp;INDEX(MAESTRO!$L:$L,MATCH($A6&amp;AB$2,MAESTRO!$Q:$Q,0)),""))</f>
        <v/>
      </c>
      <c r="AC6" s="371">
        <f>IF(AND($A6="D",AC$2&gt;=PARAMETROS!$B$6,AC$2&lt;=PARAMETROS!$B$7),"SIN SILLA",IFERROR(INDEX(MAESTRO!$G:$G,MATCH($A6&amp;AC$2,MAESTRO!$Q:$Q,0))&amp;CHAR(10)&amp;INDEX(MAESTRO!$L:$L,MATCH($A6&amp;AC$2,MAESTRO!$Q:$Q,0)),""))</f>
        <v/>
      </c>
      <c r="AD6" s="371">
        <f>IF(AND($A6="D",AD$2&gt;=PARAMETROS!$B$6,AD$2&lt;=PARAMETROS!$B$7),"SIN SILLA",IFERROR(INDEX(MAESTRO!$G:$G,MATCH($A6&amp;AD$2,MAESTRO!$Q:$Q,0))&amp;CHAR(10)&amp;INDEX(MAESTRO!$L:$L,MATCH($A6&amp;AD$2,MAESTRO!$Q:$Q,0)),""))</f>
        <v/>
      </c>
      <c r="AE6" s="371">
        <f>IF(AND($A6="D",AE$2&gt;=PARAMETROS!$B$6,AE$2&lt;=PARAMETROS!$B$7),"SIN SILLA",IFERROR(INDEX(MAESTRO!$G:$G,MATCH($A6&amp;AE$2,MAESTRO!$Q:$Q,0))&amp;CHAR(10)&amp;INDEX(MAESTRO!$L:$L,MATCH($A6&amp;AE$2,MAESTRO!$Q:$Q,0)),""))</f>
        <v/>
      </c>
      <c r="AF6" s="371">
        <f>IF(AND($A6="D",AF$2&gt;=PARAMETROS!$B$6,AF$2&lt;=PARAMETROS!$B$7),"SIN SILLA",IFERROR(INDEX(MAESTRO!$G:$G,MATCH($A6&amp;AF$2,MAESTRO!$Q:$Q,0))&amp;CHAR(10)&amp;INDEX(MAESTRO!$L:$L,MATCH($A6&amp;AF$2,MAESTRO!$Q:$Q,0)),""))</f>
        <v/>
      </c>
      <c r="AG6" s="371">
        <f>IF(AND($A6="D",AG$2&gt;=PARAMETROS!$B$6,AG$2&lt;=PARAMETROS!$B$7),"SIN SILLA",IFERROR(INDEX(MAESTRO!$G:$G,MATCH($A6&amp;AG$2,MAESTRO!$Q:$Q,0))&amp;CHAR(10)&amp;INDEX(MAESTRO!$L:$L,MATCH($A6&amp;AG$2,MAESTRO!$Q:$Q,0)),""))</f>
        <v/>
      </c>
      <c r="AH6" s="371">
        <f>IF(AND($A6="D",AH$2&gt;=PARAMETROS!$B$6,AH$2&lt;=PARAMETROS!$B$7),"SIN SILLA",IFERROR(INDEX(MAESTRO!$G:$G,MATCH($A6&amp;AH$2,MAESTRO!$Q:$Q,0))&amp;CHAR(10)&amp;INDEX(MAESTRO!$L:$L,MATCH($A6&amp;AH$2,MAESTRO!$Q:$Q,0)),""))</f>
        <v/>
      </c>
      <c r="AI6" s="371">
        <f>IF(AND($A6="D",AI$2&gt;=PARAMETROS!$B$6,AI$2&lt;=PARAMETROS!$B$7),"SIN SILLA",IFERROR(INDEX(MAESTRO!$G:$G,MATCH($A6&amp;AI$2,MAESTRO!$Q:$Q,0))&amp;CHAR(10)&amp;INDEX(MAESTRO!$L:$L,MATCH($A6&amp;AI$2,MAESTRO!$Q:$Q,0)),""))</f>
        <v/>
      </c>
      <c r="AJ6" s="371">
        <f>IF(AND($A6="D",AJ$2&gt;=PARAMETROS!$B$6,AJ$2&lt;=PARAMETROS!$B$7),"SIN SILLA",IFERROR(INDEX(MAESTRO!$G:$G,MATCH($A6&amp;AJ$2,MAESTRO!$Q:$Q,0))&amp;CHAR(10)&amp;INDEX(MAESTRO!$L:$L,MATCH($A6&amp;AJ$2,MAESTRO!$Q:$Q,0)),""))</f>
        <v/>
      </c>
      <c r="AK6" s="371">
        <f>IF(AND($A6="D",AK$2&gt;=PARAMETROS!$B$6,AK$2&lt;=PARAMETROS!$B$7),"SIN SILLA",IFERROR(INDEX(MAESTRO!$G:$G,MATCH($A6&amp;AK$2,MAESTRO!$Q:$Q,0))&amp;CHAR(10)&amp;INDEX(MAESTRO!$L:$L,MATCH($A6&amp;AK$2,MAESTRO!$Q:$Q,0)),""))</f>
        <v/>
      </c>
      <c r="AL6" s="371">
        <f>IF(AND($A6="D",AL$2&gt;=PARAMETROS!$B$6,AL$2&lt;=PARAMETROS!$B$7),"SIN SILLA",IFERROR(INDEX(MAESTRO!$G:$G,MATCH($A6&amp;AL$2,MAESTRO!$Q:$Q,0))&amp;CHAR(10)&amp;INDEX(MAESTRO!$L:$L,MATCH($A6&amp;AL$2,MAESTRO!$Q:$Q,0)),""))</f>
        <v/>
      </c>
      <c r="AM6" s="371">
        <f>IF(AND($A6="D",AM$2&gt;=PARAMETROS!$B$6,AM$2&lt;=PARAMETROS!$B$7),"SIN SILLA",IFERROR(INDEX(MAESTRO!$G:$G,MATCH($A6&amp;AM$2,MAESTRO!$Q:$Q,0))&amp;CHAR(10)&amp;INDEX(MAESTRO!$L:$L,MATCH($A6&amp;AM$2,MAESTRO!$Q:$Q,0)),""))</f>
        <v/>
      </c>
      <c r="AN6" s="371">
        <f>IF(AND($A6="D",AN$2&gt;=PARAMETROS!$B$6,AN$2&lt;=PARAMETROS!$B$7),"SIN SILLA",IFERROR(INDEX(MAESTRO!$G:$G,MATCH($A6&amp;AN$2,MAESTRO!$Q:$Q,0))&amp;CHAR(10)&amp;INDEX(MAESTRO!$L:$L,MATCH($A6&amp;AN$2,MAESTRO!$Q:$Q,0)),""))</f>
        <v/>
      </c>
    </row>
    <row r="7"/>
    <row r="8">
      <c r="A8" s="375" t="inlineStr">
        <is>
          <t>RESUMEN</t>
        </is>
      </c>
      <c r="B8" s="57" t="n"/>
      <c r="C8" s="57" t="n"/>
      <c r="D8" s="57" t="n"/>
    </row>
    <row r="9">
      <c r="A9" s="350" t="inlineStr">
        <is>
          <t>Tribuna distribuida</t>
        </is>
      </c>
      <c r="B9" s="352">
        <f>PARAMETROS!$B$2</f>
        <v/>
      </c>
    </row>
    <row r="10">
      <c r="A10" s="350" t="inlineStr">
        <is>
          <t>Estado considerado</t>
        </is>
      </c>
      <c r="B10" s="352">
        <f>PARAMETROS!$B$3</f>
        <v/>
      </c>
    </row>
    <row r="11">
      <c r="A11" s="350" t="inlineStr">
        <is>
          <t>Capacidad</t>
        </is>
      </c>
      <c r="B11" s="352">
        <f>PARAMETROS!$B$8</f>
        <v/>
      </c>
    </row>
    <row r="12">
      <c r="A12" s="350" t="inlineStr">
        <is>
          <t>A distribuir</t>
        </is>
      </c>
      <c r="B12" s="352">
        <f>COUNTIF(MAESTRO!$O:$O,"SI")</f>
        <v/>
      </c>
    </row>
    <row r="13">
      <c r="A13" s="350" t="inlineStr">
        <is>
          <t>Asignados</t>
        </is>
      </c>
      <c r="B13" s="352">
        <f>MIN(COUNTIF(MAESTRO!$O:$O,"SI"),PARAMETROS!$B$8)</f>
        <v/>
      </c>
    </row>
    <row r="14">
      <c r="A14" s="350" t="inlineStr">
        <is>
          <t>Sin asignar</t>
        </is>
      </c>
      <c r="B14" s="352">
        <f>MAX(0,COUNTIF(MAESTRO!$O:$O,"SI")-PARAMETROS!$B$8)</f>
        <v/>
      </c>
    </row>
  </sheetData>
  <mergeCells count="2">
    <mergeCell ref="A1:AN1"/>
    <mergeCell ref="A8:D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I201"/>
  <sheetViews>
    <sheetView workbookViewId="0">
      <selection activeCell="A1" sqref="A1"/>
    </sheetView>
  </sheetViews>
  <sheetFormatPr baseColWidth="8" defaultRowHeight="15"/>
  <cols>
    <col width="12" customWidth="1" style="260" min="1" max="1"/>
    <col width="8" customWidth="1" style="260" min="2" max="2"/>
    <col width="12" customWidth="1" style="260" min="3" max="3"/>
    <col width="18" customWidth="1" style="260" min="4" max="4"/>
    <col width="16" customWidth="1" style="260" min="5" max="5"/>
    <col width="32" customWidth="1" style="260" min="6" max="6"/>
    <col width="45" customWidth="1" style="260" min="7" max="7"/>
    <col width="14" customWidth="1" style="260" min="8" max="8"/>
    <col width="25" customWidth="1" style="260" min="9" max="9"/>
  </cols>
  <sheetData>
    <row r="1">
      <c r="A1" s="360" t="inlineStr">
        <is>
          <t>ORDEN AUTOM.</t>
        </is>
      </c>
      <c r="B1" s="360" t="inlineStr">
        <is>
          <t>NRO.</t>
        </is>
      </c>
      <c r="C1" s="360" t="inlineStr">
        <is>
          <t>PRECEDENCIA</t>
        </is>
      </c>
      <c r="D1" s="360" t="inlineStr">
        <is>
          <t>FUENTE</t>
        </is>
      </c>
      <c r="E1" s="360" t="inlineStr">
        <is>
          <t>TRIBUNA</t>
        </is>
      </c>
      <c r="F1" s="360" t="inlineStr">
        <is>
          <t>NOMBRE COMPLETO</t>
        </is>
      </c>
      <c r="G1" s="360" t="inlineStr">
        <is>
          <t>CARGO</t>
        </is>
      </c>
      <c r="H1" s="360" t="inlineStr">
        <is>
          <t>ASISTENCIA</t>
        </is>
      </c>
      <c r="I1" s="360" t="inlineStr">
        <is>
          <t>OBSERVACIONES</t>
        </is>
      </c>
    </row>
    <row r="2">
      <c r="A2" s="365">
        <f>IF(COUNTIF(MAESTRO!$P:$P,PARAMETROS!$B$8+ROW(A1))&gt;0,PARAMETROS!$B$8+ROW(A1),"")</f>
        <v/>
      </c>
      <c r="B2" s="365">
        <f>IF($A2="","",IFERROR(INDEX(MAESTRO!$A:$A,MATCH($A2,MAESTRO!$P:$P,0)),""))</f>
        <v/>
      </c>
      <c r="C2" s="365">
        <f>IF($A2="","",IFERROR(INDEX(MAESTRO!$B:$B,MATCH($A2,MAESTRO!$P:$P,0)),""))</f>
        <v/>
      </c>
      <c r="D2" s="365">
        <f>IF($A2="","",IFERROR(INDEX(MAESTRO!$D:$D,MATCH($A2,MAESTRO!$P:$P,0)),""))</f>
        <v/>
      </c>
      <c r="E2" s="365">
        <f>IF($A2="","",IFERROR(INDEX(MAESTRO!$F:$F,MATCH($A2,MAESTRO!$P:$P,0)),""))</f>
        <v/>
      </c>
      <c r="F2" s="365">
        <f>IF($A2="","",IFERROR(INDEX(MAESTRO!$G:$G,MATCH($A2,MAESTRO!$P:$P,0)),""))</f>
        <v/>
      </c>
      <c r="G2" s="365">
        <f>IF($A2="","",IFERROR(INDEX(MAESTRO!$L:$L,MATCH($A2,MAESTRO!$P:$P,0)),""))</f>
        <v/>
      </c>
      <c r="H2" s="365">
        <f>IF($A2="","",IFERROR(INDEX(MAESTRO!$K:$K,MATCH($A2,MAESTRO!$P:$P,0)),""))</f>
        <v/>
      </c>
      <c r="I2" s="365">
        <f>IF($A2="","",IFERROR(INDEX(MAESTRO!$M:$M,MATCH($A2,MAESTRO!$P:$P,0)),""))</f>
        <v/>
      </c>
    </row>
    <row r="3">
      <c r="A3" s="365">
        <f>IF(COUNTIF(MAESTRO!$P:$P,PARAMETROS!$B$8+ROW(A2))&gt;0,PARAMETROS!$B$8+ROW(A2),"")</f>
        <v/>
      </c>
      <c r="B3" s="365">
        <f>IF($A3="","",IFERROR(INDEX(MAESTRO!$A:$A,MATCH($A3,MAESTRO!$P:$P,0)),""))</f>
        <v/>
      </c>
      <c r="C3" s="365">
        <f>IF($A3="","",IFERROR(INDEX(MAESTRO!$B:$B,MATCH($A3,MAESTRO!$P:$P,0)),""))</f>
        <v/>
      </c>
      <c r="D3" s="365">
        <f>IF($A3="","",IFERROR(INDEX(MAESTRO!$D:$D,MATCH($A3,MAESTRO!$P:$P,0)),""))</f>
        <v/>
      </c>
      <c r="E3" s="365">
        <f>IF($A3="","",IFERROR(INDEX(MAESTRO!$F:$F,MATCH($A3,MAESTRO!$P:$P,0)),""))</f>
        <v/>
      </c>
      <c r="F3" s="365">
        <f>IF($A3="","",IFERROR(INDEX(MAESTRO!$G:$G,MATCH($A3,MAESTRO!$P:$P,0)),""))</f>
        <v/>
      </c>
      <c r="G3" s="365">
        <f>IF($A3="","",IFERROR(INDEX(MAESTRO!$L:$L,MATCH($A3,MAESTRO!$P:$P,0)),""))</f>
        <v/>
      </c>
      <c r="H3" s="365">
        <f>IF($A3="","",IFERROR(INDEX(MAESTRO!$K:$K,MATCH($A3,MAESTRO!$P:$P,0)),""))</f>
        <v/>
      </c>
      <c r="I3" s="365">
        <f>IF($A3="","",IFERROR(INDEX(MAESTRO!$M:$M,MATCH($A3,MAESTRO!$P:$P,0)),""))</f>
        <v/>
      </c>
    </row>
    <row r="4">
      <c r="A4" s="365">
        <f>IF(COUNTIF(MAESTRO!$P:$P,PARAMETROS!$B$8+ROW(A3))&gt;0,PARAMETROS!$B$8+ROW(A3),"")</f>
        <v/>
      </c>
      <c r="B4" s="365">
        <f>IF($A4="","",IFERROR(INDEX(MAESTRO!$A:$A,MATCH($A4,MAESTRO!$P:$P,0)),""))</f>
        <v/>
      </c>
      <c r="C4" s="365">
        <f>IF($A4="","",IFERROR(INDEX(MAESTRO!$B:$B,MATCH($A4,MAESTRO!$P:$P,0)),""))</f>
        <v/>
      </c>
      <c r="D4" s="365">
        <f>IF($A4="","",IFERROR(INDEX(MAESTRO!$D:$D,MATCH($A4,MAESTRO!$P:$P,0)),""))</f>
        <v/>
      </c>
      <c r="E4" s="365">
        <f>IF($A4="","",IFERROR(INDEX(MAESTRO!$F:$F,MATCH($A4,MAESTRO!$P:$P,0)),""))</f>
        <v/>
      </c>
      <c r="F4" s="365">
        <f>IF($A4="","",IFERROR(INDEX(MAESTRO!$G:$G,MATCH($A4,MAESTRO!$P:$P,0)),""))</f>
        <v/>
      </c>
      <c r="G4" s="365">
        <f>IF($A4="","",IFERROR(INDEX(MAESTRO!$L:$L,MATCH($A4,MAESTRO!$P:$P,0)),""))</f>
        <v/>
      </c>
      <c r="H4" s="365">
        <f>IF($A4="","",IFERROR(INDEX(MAESTRO!$K:$K,MATCH($A4,MAESTRO!$P:$P,0)),""))</f>
        <v/>
      </c>
      <c r="I4" s="365">
        <f>IF($A4="","",IFERROR(INDEX(MAESTRO!$M:$M,MATCH($A4,MAESTRO!$P:$P,0)),""))</f>
        <v/>
      </c>
    </row>
    <row r="5">
      <c r="A5" s="365">
        <f>IF(COUNTIF(MAESTRO!$P:$P,PARAMETROS!$B$8+ROW(A4))&gt;0,PARAMETROS!$B$8+ROW(A4),"")</f>
        <v/>
      </c>
      <c r="B5" s="365">
        <f>IF($A5="","",IFERROR(INDEX(MAESTRO!$A:$A,MATCH($A5,MAESTRO!$P:$P,0)),""))</f>
        <v/>
      </c>
      <c r="C5" s="365">
        <f>IF($A5="","",IFERROR(INDEX(MAESTRO!$B:$B,MATCH($A5,MAESTRO!$P:$P,0)),""))</f>
        <v/>
      </c>
      <c r="D5" s="365">
        <f>IF($A5="","",IFERROR(INDEX(MAESTRO!$D:$D,MATCH($A5,MAESTRO!$P:$P,0)),""))</f>
        <v/>
      </c>
      <c r="E5" s="365">
        <f>IF($A5="","",IFERROR(INDEX(MAESTRO!$F:$F,MATCH($A5,MAESTRO!$P:$P,0)),""))</f>
        <v/>
      </c>
      <c r="F5" s="365">
        <f>IF($A5="","",IFERROR(INDEX(MAESTRO!$G:$G,MATCH($A5,MAESTRO!$P:$P,0)),""))</f>
        <v/>
      </c>
      <c r="G5" s="365">
        <f>IF($A5="","",IFERROR(INDEX(MAESTRO!$L:$L,MATCH($A5,MAESTRO!$P:$P,0)),""))</f>
        <v/>
      </c>
      <c r="H5" s="365">
        <f>IF($A5="","",IFERROR(INDEX(MAESTRO!$K:$K,MATCH($A5,MAESTRO!$P:$P,0)),""))</f>
        <v/>
      </c>
      <c r="I5" s="365">
        <f>IF($A5="","",IFERROR(INDEX(MAESTRO!$M:$M,MATCH($A5,MAESTRO!$P:$P,0)),""))</f>
        <v/>
      </c>
    </row>
    <row r="6">
      <c r="A6" s="365">
        <f>IF(COUNTIF(MAESTRO!$P:$P,PARAMETROS!$B$8+ROW(A5))&gt;0,PARAMETROS!$B$8+ROW(A5),"")</f>
        <v/>
      </c>
      <c r="B6" s="365">
        <f>IF($A6="","",IFERROR(INDEX(MAESTRO!$A:$A,MATCH($A6,MAESTRO!$P:$P,0)),""))</f>
        <v/>
      </c>
      <c r="C6" s="365">
        <f>IF($A6="","",IFERROR(INDEX(MAESTRO!$B:$B,MATCH($A6,MAESTRO!$P:$P,0)),""))</f>
        <v/>
      </c>
      <c r="D6" s="365">
        <f>IF($A6="","",IFERROR(INDEX(MAESTRO!$D:$D,MATCH($A6,MAESTRO!$P:$P,0)),""))</f>
        <v/>
      </c>
      <c r="E6" s="365">
        <f>IF($A6="","",IFERROR(INDEX(MAESTRO!$F:$F,MATCH($A6,MAESTRO!$P:$P,0)),""))</f>
        <v/>
      </c>
      <c r="F6" s="365">
        <f>IF($A6="","",IFERROR(INDEX(MAESTRO!$G:$G,MATCH($A6,MAESTRO!$P:$P,0)),""))</f>
        <v/>
      </c>
      <c r="G6" s="365">
        <f>IF($A6="","",IFERROR(INDEX(MAESTRO!$L:$L,MATCH($A6,MAESTRO!$P:$P,0)),""))</f>
        <v/>
      </c>
      <c r="H6" s="365">
        <f>IF($A6="","",IFERROR(INDEX(MAESTRO!$K:$K,MATCH($A6,MAESTRO!$P:$P,0)),""))</f>
        <v/>
      </c>
      <c r="I6" s="365">
        <f>IF($A6="","",IFERROR(INDEX(MAESTRO!$M:$M,MATCH($A6,MAESTRO!$P:$P,0)),""))</f>
        <v/>
      </c>
    </row>
    <row r="7">
      <c r="A7" s="365">
        <f>IF(COUNTIF(MAESTRO!$P:$P,PARAMETROS!$B$8+ROW(A6))&gt;0,PARAMETROS!$B$8+ROW(A6),"")</f>
        <v/>
      </c>
      <c r="B7" s="365">
        <f>IF($A7="","",IFERROR(INDEX(MAESTRO!$A:$A,MATCH($A7,MAESTRO!$P:$P,0)),""))</f>
        <v/>
      </c>
      <c r="C7" s="365">
        <f>IF($A7="","",IFERROR(INDEX(MAESTRO!$B:$B,MATCH($A7,MAESTRO!$P:$P,0)),""))</f>
        <v/>
      </c>
      <c r="D7" s="365">
        <f>IF($A7="","",IFERROR(INDEX(MAESTRO!$D:$D,MATCH($A7,MAESTRO!$P:$P,0)),""))</f>
        <v/>
      </c>
      <c r="E7" s="365">
        <f>IF($A7="","",IFERROR(INDEX(MAESTRO!$F:$F,MATCH($A7,MAESTRO!$P:$P,0)),""))</f>
        <v/>
      </c>
      <c r="F7" s="365">
        <f>IF($A7="","",IFERROR(INDEX(MAESTRO!$G:$G,MATCH($A7,MAESTRO!$P:$P,0)),""))</f>
        <v/>
      </c>
      <c r="G7" s="365">
        <f>IF($A7="","",IFERROR(INDEX(MAESTRO!$L:$L,MATCH($A7,MAESTRO!$P:$P,0)),""))</f>
        <v/>
      </c>
      <c r="H7" s="365">
        <f>IF($A7="","",IFERROR(INDEX(MAESTRO!$K:$K,MATCH($A7,MAESTRO!$P:$P,0)),""))</f>
        <v/>
      </c>
      <c r="I7" s="365">
        <f>IF($A7="","",IFERROR(INDEX(MAESTRO!$M:$M,MATCH($A7,MAESTRO!$P:$P,0)),""))</f>
        <v/>
      </c>
    </row>
    <row r="8">
      <c r="A8" s="365">
        <f>IF(COUNTIF(MAESTRO!$P:$P,PARAMETROS!$B$8+ROW(A7))&gt;0,PARAMETROS!$B$8+ROW(A7),"")</f>
        <v/>
      </c>
      <c r="B8" s="365">
        <f>IF($A8="","",IFERROR(INDEX(MAESTRO!$A:$A,MATCH($A8,MAESTRO!$P:$P,0)),""))</f>
        <v/>
      </c>
      <c r="C8" s="365">
        <f>IF($A8="","",IFERROR(INDEX(MAESTRO!$B:$B,MATCH($A8,MAESTRO!$P:$P,0)),""))</f>
        <v/>
      </c>
      <c r="D8" s="365">
        <f>IF($A8="","",IFERROR(INDEX(MAESTRO!$D:$D,MATCH($A8,MAESTRO!$P:$P,0)),""))</f>
        <v/>
      </c>
      <c r="E8" s="365">
        <f>IF($A8="","",IFERROR(INDEX(MAESTRO!$F:$F,MATCH($A8,MAESTRO!$P:$P,0)),""))</f>
        <v/>
      </c>
      <c r="F8" s="365">
        <f>IF($A8="","",IFERROR(INDEX(MAESTRO!$G:$G,MATCH($A8,MAESTRO!$P:$P,0)),""))</f>
        <v/>
      </c>
      <c r="G8" s="365">
        <f>IF($A8="","",IFERROR(INDEX(MAESTRO!$L:$L,MATCH($A8,MAESTRO!$P:$P,0)),""))</f>
        <v/>
      </c>
      <c r="H8" s="365">
        <f>IF($A8="","",IFERROR(INDEX(MAESTRO!$K:$K,MATCH($A8,MAESTRO!$P:$P,0)),""))</f>
        <v/>
      </c>
      <c r="I8" s="365">
        <f>IF($A8="","",IFERROR(INDEX(MAESTRO!$M:$M,MATCH($A8,MAESTRO!$P:$P,0)),""))</f>
        <v/>
      </c>
    </row>
    <row r="9">
      <c r="A9" s="365">
        <f>IF(COUNTIF(MAESTRO!$P:$P,PARAMETROS!$B$8+ROW(A8))&gt;0,PARAMETROS!$B$8+ROW(A8),"")</f>
        <v/>
      </c>
      <c r="B9" s="365">
        <f>IF($A9="","",IFERROR(INDEX(MAESTRO!$A:$A,MATCH($A9,MAESTRO!$P:$P,0)),""))</f>
        <v/>
      </c>
      <c r="C9" s="365">
        <f>IF($A9="","",IFERROR(INDEX(MAESTRO!$B:$B,MATCH($A9,MAESTRO!$P:$P,0)),""))</f>
        <v/>
      </c>
      <c r="D9" s="365">
        <f>IF($A9="","",IFERROR(INDEX(MAESTRO!$D:$D,MATCH($A9,MAESTRO!$P:$P,0)),""))</f>
        <v/>
      </c>
      <c r="E9" s="365">
        <f>IF($A9="","",IFERROR(INDEX(MAESTRO!$F:$F,MATCH($A9,MAESTRO!$P:$P,0)),""))</f>
        <v/>
      </c>
      <c r="F9" s="365">
        <f>IF($A9="","",IFERROR(INDEX(MAESTRO!$G:$G,MATCH($A9,MAESTRO!$P:$P,0)),""))</f>
        <v/>
      </c>
      <c r="G9" s="365">
        <f>IF($A9="","",IFERROR(INDEX(MAESTRO!$L:$L,MATCH($A9,MAESTRO!$P:$P,0)),""))</f>
        <v/>
      </c>
      <c r="H9" s="365">
        <f>IF($A9="","",IFERROR(INDEX(MAESTRO!$K:$K,MATCH($A9,MAESTRO!$P:$P,0)),""))</f>
        <v/>
      </c>
      <c r="I9" s="365">
        <f>IF($A9="","",IFERROR(INDEX(MAESTRO!$M:$M,MATCH($A9,MAESTRO!$P:$P,0)),""))</f>
        <v/>
      </c>
    </row>
    <row r="10">
      <c r="A10" s="365">
        <f>IF(COUNTIF(MAESTRO!$P:$P,PARAMETROS!$B$8+ROW(A9))&gt;0,PARAMETROS!$B$8+ROW(A9),"")</f>
        <v/>
      </c>
      <c r="B10" s="365">
        <f>IF($A10="","",IFERROR(INDEX(MAESTRO!$A:$A,MATCH($A10,MAESTRO!$P:$P,0)),""))</f>
        <v/>
      </c>
      <c r="C10" s="365">
        <f>IF($A10="","",IFERROR(INDEX(MAESTRO!$B:$B,MATCH($A10,MAESTRO!$P:$P,0)),""))</f>
        <v/>
      </c>
      <c r="D10" s="365">
        <f>IF($A10="","",IFERROR(INDEX(MAESTRO!$D:$D,MATCH($A10,MAESTRO!$P:$P,0)),""))</f>
        <v/>
      </c>
      <c r="E10" s="365">
        <f>IF($A10="","",IFERROR(INDEX(MAESTRO!$F:$F,MATCH($A10,MAESTRO!$P:$P,0)),""))</f>
        <v/>
      </c>
      <c r="F10" s="365">
        <f>IF($A10="","",IFERROR(INDEX(MAESTRO!$G:$G,MATCH($A10,MAESTRO!$P:$P,0)),""))</f>
        <v/>
      </c>
      <c r="G10" s="365">
        <f>IF($A10="","",IFERROR(INDEX(MAESTRO!$L:$L,MATCH($A10,MAESTRO!$P:$P,0)),""))</f>
        <v/>
      </c>
      <c r="H10" s="365">
        <f>IF($A10="","",IFERROR(INDEX(MAESTRO!$K:$K,MATCH($A10,MAESTRO!$P:$P,0)),""))</f>
        <v/>
      </c>
      <c r="I10" s="365">
        <f>IF($A10="","",IFERROR(INDEX(MAESTRO!$M:$M,MATCH($A10,MAESTRO!$P:$P,0)),""))</f>
        <v/>
      </c>
    </row>
    <row r="11">
      <c r="A11" s="365">
        <f>IF(COUNTIF(MAESTRO!$P:$P,PARAMETROS!$B$8+ROW(A10))&gt;0,PARAMETROS!$B$8+ROW(A10),"")</f>
        <v/>
      </c>
      <c r="B11" s="365">
        <f>IF($A11="","",IFERROR(INDEX(MAESTRO!$A:$A,MATCH($A11,MAESTRO!$P:$P,0)),""))</f>
        <v/>
      </c>
      <c r="C11" s="365">
        <f>IF($A11="","",IFERROR(INDEX(MAESTRO!$B:$B,MATCH($A11,MAESTRO!$P:$P,0)),""))</f>
        <v/>
      </c>
      <c r="D11" s="365">
        <f>IF($A11="","",IFERROR(INDEX(MAESTRO!$D:$D,MATCH($A11,MAESTRO!$P:$P,0)),""))</f>
        <v/>
      </c>
      <c r="E11" s="365">
        <f>IF($A11="","",IFERROR(INDEX(MAESTRO!$F:$F,MATCH($A11,MAESTRO!$P:$P,0)),""))</f>
        <v/>
      </c>
      <c r="F11" s="365">
        <f>IF($A11="","",IFERROR(INDEX(MAESTRO!$G:$G,MATCH($A11,MAESTRO!$P:$P,0)),""))</f>
        <v/>
      </c>
      <c r="G11" s="365">
        <f>IF($A11="","",IFERROR(INDEX(MAESTRO!$L:$L,MATCH($A11,MAESTRO!$P:$P,0)),""))</f>
        <v/>
      </c>
      <c r="H11" s="365">
        <f>IF($A11="","",IFERROR(INDEX(MAESTRO!$K:$K,MATCH($A11,MAESTRO!$P:$P,0)),""))</f>
        <v/>
      </c>
      <c r="I11" s="365">
        <f>IF($A11="","",IFERROR(INDEX(MAESTRO!$M:$M,MATCH($A11,MAESTRO!$P:$P,0)),""))</f>
        <v/>
      </c>
    </row>
    <row r="12">
      <c r="A12" s="365">
        <f>IF(COUNTIF(MAESTRO!$P:$P,PARAMETROS!$B$8+ROW(A11))&gt;0,PARAMETROS!$B$8+ROW(A11),"")</f>
        <v/>
      </c>
      <c r="B12" s="365">
        <f>IF($A12="","",IFERROR(INDEX(MAESTRO!$A:$A,MATCH($A12,MAESTRO!$P:$P,0)),""))</f>
        <v/>
      </c>
      <c r="C12" s="365">
        <f>IF($A12="","",IFERROR(INDEX(MAESTRO!$B:$B,MATCH($A12,MAESTRO!$P:$P,0)),""))</f>
        <v/>
      </c>
      <c r="D12" s="365">
        <f>IF($A12="","",IFERROR(INDEX(MAESTRO!$D:$D,MATCH($A12,MAESTRO!$P:$P,0)),""))</f>
        <v/>
      </c>
      <c r="E12" s="365">
        <f>IF($A12="","",IFERROR(INDEX(MAESTRO!$F:$F,MATCH($A12,MAESTRO!$P:$P,0)),""))</f>
        <v/>
      </c>
      <c r="F12" s="365">
        <f>IF($A12="","",IFERROR(INDEX(MAESTRO!$G:$G,MATCH($A12,MAESTRO!$P:$P,0)),""))</f>
        <v/>
      </c>
      <c r="G12" s="365">
        <f>IF($A12="","",IFERROR(INDEX(MAESTRO!$L:$L,MATCH($A12,MAESTRO!$P:$P,0)),""))</f>
        <v/>
      </c>
      <c r="H12" s="365">
        <f>IF($A12="","",IFERROR(INDEX(MAESTRO!$K:$K,MATCH($A12,MAESTRO!$P:$P,0)),""))</f>
        <v/>
      </c>
      <c r="I12" s="365">
        <f>IF($A12="","",IFERROR(INDEX(MAESTRO!$M:$M,MATCH($A12,MAESTRO!$P:$P,0)),""))</f>
        <v/>
      </c>
    </row>
    <row r="13">
      <c r="A13" s="365">
        <f>IF(COUNTIF(MAESTRO!$P:$P,PARAMETROS!$B$8+ROW(A12))&gt;0,PARAMETROS!$B$8+ROW(A12),"")</f>
        <v/>
      </c>
      <c r="B13" s="365">
        <f>IF($A13="","",IFERROR(INDEX(MAESTRO!$A:$A,MATCH($A13,MAESTRO!$P:$P,0)),""))</f>
        <v/>
      </c>
      <c r="C13" s="365">
        <f>IF($A13="","",IFERROR(INDEX(MAESTRO!$B:$B,MATCH($A13,MAESTRO!$P:$P,0)),""))</f>
        <v/>
      </c>
      <c r="D13" s="365">
        <f>IF($A13="","",IFERROR(INDEX(MAESTRO!$D:$D,MATCH($A13,MAESTRO!$P:$P,0)),""))</f>
        <v/>
      </c>
      <c r="E13" s="365">
        <f>IF($A13="","",IFERROR(INDEX(MAESTRO!$F:$F,MATCH($A13,MAESTRO!$P:$P,0)),""))</f>
        <v/>
      </c>
      <c r="F13" s="365">
        <f>IF($A13="","",IFERROR(INDEX(MAESTRO!$G:$G,MATCH($A13,MAESTRO!$P:$P,0)),""))</f>
        <v/>
      </c>
      <c r="G13" s="365">
        <f>IF($A13="","",IFERROR(INDEX(MAESTRO!$L:$L,MATCH($A13,MAESTRO!$P:$P,0)),""))</f>
        <v/>
      </c>
      <c r="H13" s="365">
        <f>IF($A13="","",IFERROR(INDEX(MAESTRO!$K:$K,MATCH($A13,MAESTRO!$P:$P,0)),""))</f>
        <v/>
      </c>
      <c r="I13" s="365">
        <f>IF($A13="","",IFERROR(INDEX(MAESTRO!$M:$M,MATCH($A13,MAESTRO!$P:$P,0)),""))</f>
        <v/>
      </c>
    </row>
    <row r="14">
      <c r="A14" s="365">
        <f>IF(COUNTIF(MAESTRO!$P:$P,PARAMETROS!$B$8+ROW(A13))&gt;0,PARAMETROS!$B$8+ROW(A13),"")</f>
        <v/>
      </c>
      <c r="B14" s="365">
        <f>IF($A14="","",IFERROR(INDEX(MAESTRO!$A:$A,MATCH($A14,MAESTRO!$P:$P,0)),""))</f>
        <v/>
      </c>
      <c r="C14" s="365">
        <f>IF($A14="","",IFERROR(INDEX(MAESTRO!$B:$B,MATCH($A14,MAESTRO!$P:$P,0)),""))</f>
        <v/>
      </c>
      <c r="D14" s="365">
        <f>IF($A14="","",IFERROR(INDEX(MAESTRO!$D:$D,MATCH($A14,MAESTRO!$P:$P,0)),""))</f>
        <v/>
      </c>
      <c r="E14" s="365">
        <f>IF($A14="","",IFERROR(INDEX(MAESTRO!$F:$F,MATCH($A14,MAESTRO!$P:$P,0)),""))</f>
        <v/>
      </c>
      <c r="F14" s="365">
        <f>IF($A14="","",IFERROR(INDEX(MAESTRO!$G:$G,MATCH($A14,MAESTRO!$P:$P,0)),""))</f>
        <v/>
      </c>
      <c r="G14" s="365">
        <f>IF($A14="","",IFERROR(INDEX(MAESTRO!$L:$L,MATCH($A14,MAESTRO!$P:$P,0)),""))</f>
        <v/>
      </c>
      <c r="H14" s="365">
        <f>IF($A14="","",IFERROR(INDEX(MAESTRO!$K:$K,MATCH($A14,MAESTRO!$P:$P,0)),""))</f>
        <v/>
      </c>
      <c r="I14" s="365">
        <f>IF($A14="","",IFERROR(INDEX(MAESTRO!$M:$M,MATCH($A14,MAESTRO!$P:$P,0)),""))</f>
        <v/>
      </c>
    </row>
    <row r="15">
      <c r="A15" s="365">
        <f>IF(COUNTIF(MAESTRO!$P:$P,PARAMETROS!$B$8+ROW(A14))&gt;0,PARAMETROS!$B$8+ROW(A14),"")</f>
        <v/>
      </c>
      <c r="B15" s="365">
        <f>IF($A15="","",IFERROR(INDEX(MAESTRO!$A:$A,MATCH($A15,MAESTRO!$P:$P,0)),""))</f>
        <v/>
      </c>
      <c r="C15" s="365">
        <f>IF($A15="","",IFERROR(INDEX(MAESTRO!$B:$B,MATCH($A15,MAESTRO!$P:$P,0)),""))</f>
        <v/>
      </c>
      <c r="D15" s="365">
        <f>IF($A15="","",IFERROR(INDEX(MAESTRO!$D:$D,MATCH($A15,MAESTRO!$P:$P,0)),""))</f>
        <v/>
      </c>
      <c r="E15" s="365">
        <f>IF($A15="","",IFERROR(INDEX(MAESTRO!$F:$F,MATCH($A15,MAESTRO!$P:$P,0)),""))</f>
        <v/>
      </c>
      <c r="F15" s="365">
        <f>IF($A15="","",IFERROR(INDEX(MAESTRO!$G:$G,MATCH($A15,MAESTRO!$P:$P,0)),""))</f>
        <v/>
      </c>
      <c r="G15" s="365">
        <f>IF($A15="","",IFERROR(INDEX(MAESTRO!$L:$L,MATCH($A15,MAESTRO!$P:$P,0)),""))</f>
        <v/>
      </c>
      <c r="H15" s="365">
        <f>IF($A15="","",IFERROR(INDEX(MAESTRO!$K:$K,MATCH($A15,MAESTRO!$P:$P,0)),""))</f>
        <v/>
      </c>
      <c r="I15" s="365">
        <f>IF($A15="","",IFERROR(INDEX(MAESTRO!$M:$M,MATCH($A15,MAESTRO!$P:$P,0)),""))</f>
        <v/>
      </c>
    </row>
    <row r="16">
      <c r="A16" s="365">
        <f>IF(COUNTIF(MAESTRO!$P:$P,PARAMETROS!$B$8+ROW(A15))&gt;0,PARAMETROS!$B$8+ROW(A15),"")</f>
        <v/>
      </c>
      <c r="B16" s="365">
        <f>IF($A16="","",IFERROR(INDEX(MAESTRO!$A:$A,MATCH($A16,MAESTRO!$P:$P,0)),""))</f>
        <v/>
      </c>
      <c r="C16" s="365">
        <f>IF($A16="","",IFERROR(INDEX(MAESTRO!$B:$B,MATCH($A16,MAESTRO!$P:$P,0)),""))</f>
        <v/>
      </c>
      <c r="D16" s="365">
        <f>IF($A16="","",IFERROR(INDEX(MAESTRO!$D:$D,MATCH($A16,MAESTRO!$P:$P,0)),""))</f>
        <v/>
      </c>
      <c r="E16" s="365">
        <f>IF($A16="","",IFERROR(INDEX(MAESTRO!$F:$F,MATCH($A16,MAESTRO!$P:$P,0)),""))</f>
        <v/>
      </c>
      <c r="F16" s="365">
        <f>IF($A16="","",IFERROR(INDEX(MAESTRO!$G:$G,MATCH($A16,MAESTRO!$P:$P,0)),""))</f>
        <v/>
      </c>
      <c r="G16" s="365">
        <f>IF($A16="","",IFERROR(INDEX(MAESTRO!$L:$L,MATCH($A16,MAESTRO!$P:$P,0)),""))</f>
        <v/>
      </c>
      <c r="H16" s="365">
        <f>IF($A16="","",IFERROR(INDEX(MAESTRO!$K:$K,MATCH($A16,MAESTRO!$P:$P,0)),""))</f>
        <v/>
      </c>
      <c r="I16" s="365">
        <f>IF($A16="","",IFERROR(INDEX(MAESTRO!$M:$M,MATCH($A16,MAESTRO!$P:$P,0)),""))</f>
        <v/>
      </c>
    </row>
    <row r="17">
      <c r="A17" s="365">
        <f>IF(COUNTIF(MAESTRO!$P:$P,PARAMETROS!$B$8+ROW(A16))&gt;0,PARAMETROS!$B$8+ROW(A16),"")</f>
        <v/>
      </c>
      <c r="B17" s="365">
        <f>IF($A17="","",IFERROR(INDEX(MAESTRO!$A:$A,MATCH($A17,MAESTRO!$P:$P,0)),""))</f>
        <v/>
      </c>
      <c r="C17" s="365">
        <f>IF($A17="","",IFERROR(INDEX(MAESTRO!$B:$B,MATCH($A17,MAESTRO!$P:$P,0)),""))</f>
        <v/>
      </c>
      <c r="D17" s="365">
        <f>IF($A17="","",IFERROR(INDEX(MAESTRO!$D:$D,MATCH($A17,MAESTRO!$P:$P,0)),""))</f>
        <v/>
      </c>
      <c r="E17" s="365">
        <f>IF($A17="","",IFERROR(INDEX(MAESTRO!$F:$F,MATCH($A17,MAESTRO!$P:$P,0)),""))</f>
        <v/>
      </c>
      <c r="F17" s="365">
        <f>IF($A17="","",IFERROR(INDEX(MAESTRO!$G:$G,MATCH($A17,MAESTRO!$P:$P,0)),""))</f>
        <v/>
      </c>
      <c r="G17" s="365">
        <f>IF($A17="","",IFERROR(INDEX(MAESTRO!$L:$L,MATCH($A17,MAESTRO!$P:$P,0)),""))</f>
        <v/>
      </c>
      <c r="H17" s="365">
        <f>IF($A17="","",IFERROR(INDEX(MAESTRO!$K:$K,MATCH($A17,MAESTRO!$P:$P,0)),""))</f>
        <v/>
      </c>
      <c r="I17" s="365">
        <f>IF($A17="","",IFERROR(INDEX(MAESTRO!$M:$M,MATCH($A17,MAESTRO!$P:$P,0)),""))</f>
        <v/>
      </c>
    </row>
    <row r="18">
      <c r="A18" s="365">
        <f>IF(COUNTIF(MAESTRO!$P:$P,PARAMETROS!$B$8+ROW(A17))&gt;0,PARAMETROS!$B$8+ROW(A17),"")</f>
        <v/>
      </c>
      <c r="B18" s="365">
        <f>IF($A18="","",IFERROR(INDEX(MAESTRO!$A:$A,MATCH($A18,MAESTRO!$P:$P,0)),""))</f>
        <v/>
      </c>
      <c r="C18" s="365">
        <f>IF($A18="","",IFERROR(INDEX(MAESTRO!$B:$B,MATCH($A18,MAESTRO!$P:$P,0)),""))</f>
        <v/>
      </c>
      <c r="D18" s="365">
        <f>IF($A18="","",IFERROR(INDEX(MAESTRO!$D:$D,MATCH($A18,MAESTRO!$P:$P,0)),""))</f>
        <v/>
      </c>
      <c r="E18" s="365">
        <f>IF($A18="","",IFERROR(INDEX(MAESTRO!$F:$F,MATCH($A18,MAESTRO!$P:$P,0)),""))</f>
        <v/>
      </c>
      <c r="F18" s="365">
        <f>IF($A18="","",IFERROR(INDEX(MAESTRO!$G:$G,MATCH($A18,MAESTRO!$P:$P,0)),""))</f>
        <v/>
      </c>
      <c r="G18" s="365">
        <f>IF($A18="","",IFERROR(INDEX(MAESTRO!$L:$L,MATCH($A18,MAESTRO!$P:$P,0)),""))</f>
        <v/>
      </c>
      <c r="H18" s="365">
        <f>IF($A18="","",IFERROR(INDEX(MAESTRO!$K:$K,MATCH($A18,MAESTRO!$P:$P,0)),""))</f>
        <v/>
      </c>
      <c r="I18" s="365">
        <f>IF($A18="","",IFERROR(INDEX(MAESTRO!$M:$M,MATCH($A18,MAESTRO!$P:$P,0)),""))</f>
        <v/>
      </c>
    </row>
    <row r="19">
      <c r="A19" s="365">
        <f>IF(COUNTIF(MAESTRO!$P:$P,PARAMETROS!$B$8+ROW(A18))&gt;0,PARAMETROS!$B$8+ROW(A18),"")</f>
        <v/>
      </c>
      <c r="B19" s="365">
        <f>IF($A19="","",IFERROR(INDEX(MAESTRO!$A:$A,MATCH($A19,MAESTRO!$P:$P,0)),""))</f>
        <v/>
      </c>
      <c r="C19" s="365">
        <f>IF($A19="","",IFERROR(INDEX(MAESTRO!$B:$B,MATCH($A19,MAESTRO!$P:$P,0)),""))</f>
        <v/>
      </c>
      <c r="D19" s="365">
        <f>IF($A19="","",IFERROR(INDEX(MAESTRO!$D:$D,MATCH($A19,MAESTRO!$P:$P,0)),""))</f>
        <v/>
      </c>
      <c r="E19" s="365">
        <f>IF($A19="","",IFERROR(INDEX(MAESTRO!$F:$F,MATCH($A19,MAESTRO!$P:$P,0)),""))</f>
        <v/>
      </c>
      <c r="F19" s="365">
        <f>IF($A19="","",IFERROR(INDEX(MAESTRO!$G:$G,MATCH($A19,MAESTRO!$P:$P,0)),""))</f>
        <v/>
      </c>
      <c r="G19" s="365">
        <f>IF($A19="","",IFERROR(INDEX(MAESTRO!$L:$L,MATCH($A19,MAESTRO!$P:$P,0)),""))</f>
        <v/>
      </c>
      <c r="H19" s="365">
        <f>IF($A19="","",IFERROR(INDEX(MAESTRO!$K:$K,MATCH($A19,MAESTRO!$P:$P,0)),""))</f>
        <v/>
      </c>
      <c r="I19" s="365">
        <f>IF($A19="","",IFERROR(INDEX(MAESTRO!$M:$M,MATCH($A19,MAESTRO!$P:$P,0)),""))</f>
        <v/>
      </c>
    </row>
    <row r="20">
      <c r="A20" s="365">
        <f>IF(COUNTIF(MAESTRO!$P:$P,PARAMETROS!$B$8+ROW(A19))&gt;0,PARAMETROS!$B$8+ROW(A19),"")</f>
        <v/>
      </c>
      <c r="B20" s="365">
        <f>IF($A20="","",IFERROR(INDEX(MAESTRO!$A:$A,MATCH($A20,MAESTRO!$P:$P,0)),""))</f>
        <v/>
      </c>
      <c r="C20" s="365">
        <f>IF($A20="","",IFERROR(INDEX(MAESTRO!$B:$B,MATCH($A20,MAESTRO!$P:$P,0)),""))</f>
        <v/>
      </c>
      <c r="D20" s="365">
        <f>IF($A20="","",IFERROR(INDEX(MAESTRO!$D:$D,MATCH($A20,MAESTRO!$P:$P,0)),""))</f>
        <v/>
      </c>
      <c r="E20" s="365">
        <f>IF($A20="","",IFERROR(INDEX(MAESTRO!$F:$F,MATCH($A20,MAESTRO!$P:$P,0)),""))</f>
        <v/>
      </c>
      <c r="F20" s="365">
        <f>IF($A20="","",IFERROR(INDEX(MAESTRO!$G:$G,MATCH($A20,MAESTRO!$P:$P,0)),""))</f>
        <v/>
      </c>
      <c r="G20" s="365">
        <f>IF($A20="","",IFERROR(INDEX(MAESTRO!$L:$L,MATCH($A20,MAESTRO!$P:$P,0)),""))</f>
        <v/>
      </c>
      <c r="H20" s="365">
        <f>IF($A20="","",IFERROR(INDEX(MAESTRO!$K:$K,MATCH($A20,MAESTRO!$P:$P,0)),""))</f>
        <v/>
      </c>
      <c r="I20" s="365">
        <f>IF($A20="","",IFERROR(INDEX(MAESTRO!$M:$M,MATCH($A20,MAESTRO!$P:$P,0)),""))</f>
        <v/>
      </c>
    </row>
    <row r="21">
      <c r="A21" s="365">
        <f>IF(COUNTIF(MAESTRO!$P:$P,PARAMETROS!$B$8+ROW(A20))&gt;0,PARAMETROS!$B$8+ROW(A20),"")</f>
        <v/>
      </c>
      <c r="B21" s="365">
        <f>IF($A21="","",IFERROR(INDEX(MAESTRO!$A:$A,MATCH($A21,MAESTRO!$P:$P,0)),""))</f>
        <v/>
      </c>
      <c r="C21" s="365">
        <f>IF($A21="","",IFERROR(INDEX(MAESTRO!$B:$B,MATCH($A21,MAESTRO!$P:$P,0)),""))</f>
        <v/>
      </c>
      <c r="D21" s="365">
        <f>IF($A21="","",IFERROR(INDEX(MAESTRO!$D:$D,MATCH($A21,MAESTRO!$P:$P,0)),""))</f>
        <v/>
      </c>
      <c r="E21" s="365">
        <f>IF($A21="","",IFERROR(INDEX(MAESTRO!$F:$F,MATCH($A21,MAESTRO!$P:$P,0)),""))</f>
        <v/>
      </c>
      <c r="F21" s="365">
        <f>IF($A21="","",IFERROR(INDEX(MAESTRO!$G:$G,MATCH($A21,MAESTRO!$P:$P,0)),""))</f>
        <v/>
      </c>
      <c r="G21" s="365">
        <f>IF($A21="","",IFERROR(INDEX(MAESTRO!$L:$L,MATCH($A21,MAESTRO!$P:$P,0)),""))</f>
        <v/>
      </c>
      <c r="H21" s="365">
        <f>IF($A21="","",IFERROR(INDEX(MAESTRO!$K:$K,MATCH($A21,MAESTRO!$P:$P,0)),""))</f>
        <v/>
      </c>
      <c r="I21" s="365">
        <f>IF($A21="","",IFERROR(INDEX(MAESTRO!$M:$M,MATCH($A21,MAESTRO!$P:$P,0)),""))</f>
        <v/>
      </c>
    </row>
    <row r="22">
      <c r="A22" s="365">
        <f>IF(COUNTIF(MAESTRO!$P:$P,PARAMETROS!$B$8+ROW(A21))&gt;0,PARAMETROS!$B$8+ROW(A21),"")</f>
        <v/>
      </c>
      <c r="B22" s="365">
        <f>IF($A22="","",IFERROR(INDEX(MAESTRO!$A:$A,MATCH($A22,MAESTRO!$P:$P,0)),""))</f>
        <v/>
      </c>
      <c r="C22" s="365">
        <f>IF($A22="","",IFERROR(INDEX(MAESTRO!$B:$B,MATCH($A22,MAESTRO!$P:$P,0)),""))</f>
        <v/>
      </c>
      <c r="D22" s="365">
        <f>IF($A22="","",IFERROR(INDEX(MAESTRO!$D:$D,MATCH($A22,MAESTRO!$P:$P,0)),""))</f>
        <v/>
      </c>
      <c r="E22" s="365">
        <f>IF($A22="","",IFERROR(INDEX(MAESTRO!$F:$F,MATCH($A22,MAESTRO!$P:$P,0)),""))</f>
        <v/>
      </c>
      <c r="F22" s="365">
        <f>IF($A22="","",IFERROR(INDEX(MAESTRO!$G:$G,MATCH($A22,MAESTRO!$P:$P,0)),""))</f>
        <v/>
      </c>
      <c r="G22" s="365">
        <f>IF($A22="","",IFERROR(INDEX(MAESTRO!$L:$L,MATCH($A22,MAESTRO!$P:$P,0)),""))</f>
        <v/>
      </c>
      <c r="H22" s="365">
        <f>IF($A22="","",IFERROR(INDEX(MAESTRO!$K:$K,MATCH($A22,MAESTRO!$P:$P,0)),""))</f>
        <v/>
      </c>
      <c r="I22" s="365">
        <f>IF($A22="","",IFERROR(INDEX(MAESTRO!$M:$M,MATCH($A22,MAESTRO!$P:$P,0)),""))</f>
        <v/>
      </c>
    </row>
    <row r="23">
      <c r="A23" s="365">
        <f>IF(COUNTIF(MAESTRO!$P:$P,PARAMETROS!$B$8+ROW(A22))&gt;0,PARAMETROS!$B$8+ROW(A22),"")</f>
        <v/>
      </c>
      <c r="B23" s="365">
        <f>IF($A23="","",IFERROR(INDEX(MAESTRO!$A:$A,MATCH($A23,MAESTRO!$P:$P,0)),""))</f>
        <v/>
      </c>
      <c r="C23" s="365">
        <f>IF($A23="","",IFERROR(INDEX(MAESTRO!$B:$B,MATCH($A23,MAESTRO!$P:$P,0)),""))</f>
        <v/>
      </c>
      <c r="D23" s="365">
        <f>IF($A23="","",IFERROR(INDEX(MAESTRO!$D:$D,MATCH($A23,MAESTRO!$P:$P,0)),""))</f>
        <v/>
      </c>
      <c r="E23" s="365">
        <f>IF($A23="","",IFERROR(INDEX(MAESTRO!$F:$F,MATCH($A23,MAESTRO!$P:$P,0)),""))</f>
        <v/>
      </c>
      <c r="F23" s="365">
        <f>IF($A23="","",IFERROR(INDEX(MAESTRO!$G:$G,MATCH($A23,MAESTRO!$P:$P,0)),""))</f>
        <v/>
      </c>
      <c r="G23" s="365">
        <f>IF($A23="","",IFERROR(INDEX(MAESTRO!$L:$L,MATCH($A23,MAESTRO!$P:$P,0)),""))</f>
        <v/>
      </c>
      <c r="H23" s="365">
        <f>IF($A23="","",IFERROR(INDEX(MAESTRO!$K:$K,MATCH($A23,MAESTRO!$P:$P,0)),""))</f>
        <v/>
      </c>
      <c r="I23" s="365">
        <f>IF($A23="","",IFERROR(INDEX(MAESTRO!$M:$M,MATCH($A23,MAESTRO!$P:$P,0)),""))</f>
        <v/>
      </c>
    </row>
    <row r="24">
      <c r="A24" s="365">
        <f>IF(COUNTIF(MAESTRO!$P:$P,PARAMETROS!$B$8+ROW(A23))&gt;0,PARAMETROS!$B$8+ROW(A23),"")</f>
        <v/>
      </c>
      <c r="B24" s="365">
        <f>IF($A24="","",IFERROR(INDEX(MAESTRO!$A:$A,MATCH($A24,MAESTRO!$P:$P,0)),""))</f>
        <v/>
      </c>
      <c r="C24" s="365">
        <f>IF($A24="","",IFERROR(INDEX(MAESTRO!$B:$B,MATCH($A24,MAESTRO!$P:$P,0)),""))</f>
        <v/>
      </c>
      <c r="D24" s="365">
        <f>IF($A24="","",IFERROR(INDEX(MAESTRO!$D:$D,MATCH($A24,MAESTRO!$P:$P,0)),""))</f>
        <v/>
      </c>
      <c r="E24" s="365">
        <f>IF($A24="","",IFERROR(INDEX(MAESTRO!$F:$F,MATCH($A24,MAESTRO!$P:$P,0)),""))</f>
        <v/>
      </c>
      <c r="F24" s="365">
        <f>IF($A24="","",IFERROR(INDEX(MAESTRO!$G:$G,MATCH($A24,MAESTRO!$P:$P,0)),""))</f>
        <v/>
      </c>
      <c r="G24" s="365">
        <f>IF($A24="","",IFERROR(INDEX(MAESTRO!$L:$L,MATCH($A24,MAESTRO!$P:$P,0)),""))</f>
        <v/>
      </c>
      <c r="H24" s="365">
        <f>IF($A24="","",IFERROR(INDEX(MAESTRO!$K:$K,MATCH($A24,MAESTRO!$P:$P,0)),""))</f>
        <v/>
      </c>
      <c r="I24" s="365">
        <f>IF($A24="","",IFERROR(INDEX(MAESTRO!$M:$M,MATCH($A24,MAESTRO!$P:$P,0)),""))</f>
        <v/>
      </c>
    </row>
    <row r="25">
      <c r="A25" s="365">
        <f>IF(COUNTIF(MAESTRO!$P:$P,PARAMETROS!$B$8+ROW(A24))&gt;0,PARAMETROS!$B$8+ROW(A24),"")</f>
        <v/>
      </c>
      <c r="B25" s="365">
        <f>IF($A25="","",IFERROR(INDEX(MAESTRO!$A:$A,MATCH($A25,MAESTRO!$P:$P,0)),""))</f>
        <v/>
      </c>
      <c r="C25" s="365">
        <f>IF($A25="","",IFERROR(INDEX(MAESTRO!$B:$B,MATCH($A25,MAESTRO!$P:$P,0)),""))</f>
        <v/>
      </c>
      <c r="D25" s="365">
        <f>IF($A25="","",IFERROR(INDEX(MAESTRO!$D:$D,MATCH($A25,MAESTRO!$P:$P,0)),""))</f>
        <v/>
      </c>
      <c r="E25" s="365">
        <f>IF($A25="","",IFERROR(INDEX(MAESTRO!$F:$F,MATCH($A25,MAESTRO!$P:$P,0)),""))</f>
        <v/>
      </c>
      <c r="F25" s="365">
        <f>IF($A25="","",IFERROR(INDEX(MAESTRO!$G:$G,MATCH($A25,MAESTRO!$P:$P,0)),""))</f>
        <v/>
      </c>
      <c r="G25" s="365">
        <f>IF($A25="","",IFERROR(INDEX(MAESTRO!$L:$L,MATCH($A25,MAESTRO!$P:$P,0)),""))</f>
        <v/>
      </c>
      <c r="H25" s="365">
        <f>IF($A25="","",IFERROR(INDEX(MAESTRO!$K:$K,MATCH($A25,MAESTRO!$P:$P,0)),""))</f>
        <v/>
      </c>
      <c r="I25" s="365">
        <f>IF($A25="","",IFERROR(INDEX(MAESTRO!$M:$M,MATCH($A25,MAESTRO!$P:$P,0)),""))</f>
        <v/>
      </c>
    </row>
    <row r="26">
      <c r="A26" s="365">
        <f>IF(COUNTIF(MAESTRO!$P:$P,PARAMETROS!$B$8+ROW(A25))&gt;0,PARAMETROS!$B$8+ROW(A25),"")</f>
        <v/>
      </c>
      <c r="B26" s="365">
        <f>IF($A26="","",IFERROR(INDEX(MAESTRO!$A:$A,MATCH($A26,MAESTRO!$P:$P,0)),""))</f>
        <v/>
      </c>
      <c r="C26" s="365">
        <f>IF($A26="","",IFERROR(INDEX(MAESTRO!$B:$B,MATCH($A26,MAESTRO!$P:$P,0)),""))</f>
        <v/>
      </c>
      <c r="D26" s="365">
        <f>IF($A26="","",IFERROR(INDEX(MAESTRO!$D:$D,MATCH($A26,MAESTRO!$P:$P,0)),""))</f>
        <v/>
      </c>
      <c r="E26" s="365">
        <f>IF($A26="","",IFERROR(INDEX(MAESTRO!$F:$F,MATCH($A26,MAESTRO!$P:$P,0)),""))</f>
        <v/>
      </c>
      <c r="F26" s="365">
        <f>IF($A26="","",IFERROR(INDEX(MAESTRO!$G:$G,MATCH($A26,MAESTRO!$P:$P,0)),""))</f>
        <v/>
      </c>
      <c r="G26" s="365">
        <f>IF($A26="","",IFERROR(INDEX(MAESTRO!$L:$L,MATCH($A26,MAESTRO!$P:$P,0)),""))</f>
        <v/>
      </c>
      <c r="H26" s="365">
        <f>IF($A26="","",IFERROR(INDEX(MAESTRO!$K:$K,MATCH($A26,MAESTRO!$P:$P,0)),""))</f>
        <v/>
      </c>
      <c r="I26" s="365">
        <f>IF($A26="","",IFERROR(INDEX(MAESTRO!$M:$M,MATCH($A26,MAESTRO!$P:$P,0)),""))</f>
        <v/>
      </c>
    </row>
    <row r="27">
      <c r="A27" s="365">
        <f>IF(COUNTIF(MAESTRO!$P:$P,PARAMETROS!$B$8+ROW(A26))&gt;0,PARAMETROS!$B$8+ROW(A26),"")</f>
        <v/>
      </c>
      <c r="B27" s="365">
        <f>IF($A27="","",IFERROR(INDEX(MAESTRO!$A:$A,MATCH($A27,MAESTRO!$P:$P,0)),""))</f>
        <v/>
      </c>
      <c r="C27" s="365">
        <f>IF($A27="","",IFERROR(INDEX(MAESTRO!$B:$B,MATCH($A27,MAESTRO!$P:$P,0)),""))</f>
        <v/>
      </c>
      <c r="D27" s="365">
        <f>IF($A27="","",IFERROR(INDEX(MAESTRO!$D:$D,MATCH($A27,MAESTRO!$P:$P,0)),""))</f>
        <v/>
      </c>
      <c r="E27" s="365">
        <f>IF($A27="","",IFERROR(INDEX(MAESTRO!$F:$F,MATCH($A27,MAESTRO!$P:$P,0)),""))</f>
        <v/>
      </c>
      <c r="F27" s="365">
        <f>IF($A27="","",IFERROR(INDEX(MAESTRO!$G:$G,MATCH($A27,MAESTRO!$P:$P,0)),""))</f>
        <v/>
      </c>
      <c r="G27" s="365">
        <f>IF($A27="","",IFERROR(INDEX(MAESTRO!$L:$L,MATCH($A27,MAESTRO!$P:$P,0)),""))</f>
        <v/>
      </c>
      <c r="H27" s="365">
        <f>IF($A27="","",IFERROR(INDEX(MAESTRO!$K:$K,MATCH($A27,MAESTRO!$P:$P,0)),""))</f>
        <v/>
      </c>
      <c r="I27" s="365">
        <f>IF($A27="","",IFERROR(INDEX(MAESTRO!$M:$M,MATCH($A27,MAESTRO!$P:$P,0)),""))</f>
        <v/>
      </c>
    </row>
    <row r="28">
      <c r="A28" s="365">
        <f>IF(COUNTIF(MAESTRO!$P:$P,PARAMETROS!$B$8+ROW(A27))&gt;0,PARAMETROS!$B$8+ROW(A27),"")</f>
        <v/>
      </c>
      <c r="B28" s="365">
        <f>IF($A28="","",IFERROR(INDEX(MAESTRO!$A:$A,MATCH($A28,MAESTRO!$P:$P,0)),""))</f>
        <v/>
      </c>
      <c r="C28" s="365">
        <f>IF($A28="","",IFERROR(INDEX(MAESTRO!$B:$B,MATCH($A28,MAESTRO!$P:$P,0)),""))</f>
        <v/>
      </c>
      <c r="D28" s="365">
        <f>IF($A28="","",IFERROR(INDEX(MAESTRO!$D:$D,MATCH($A28,MAESTRO!$P:$P,0)),""))</f>
        <v/>
      </c>
      <c r="E28" s="365">
        <f>IF($A28="","",IFERROR(INDEX(MAESTRO!$F:$F,MATCH($A28,MAESTRO!$P:$P,0)),""))</f>
        <v/>
      </c>
      <c r="F28" s="365">
        <f>IF($A28="","",IFERROR(INDEX(MAESTRO!$G:$G,MATCH($A28,MAESTRO!$P:$P,0)),""))</f>
        <v/>
      </c>
      <c r="G28" s="365">
        <f>IF($A28="","",IFERROR(INDEX(MAESTRO!$L:$L,MATCH($A28,MAESTRO!$P:$P,0)),""))</f>
        <v/>
      </c>
      <c r="H28" s="365">
        <f>IF($A28="","",IFERROR(INDEX(MAESTRO!$K:$K,MATCH($A28,MAESTRO!$P:$P,0)),""))</f>
        <v/>
      </c>
      <c r="I28" s="365">
        <f>IF($A28="","",IFERROR(INDEX(MAESTRO!$M:$M,MATCH($A28,MAESTRO!$P:$P,0)),""))</f>
        <v/>
      </c>
    </row>
    <row r="29">
      <c r="A29" s="365">
        <f>IF(COUNTIF(MAESTRO!$P:$P,PARAMETROS!$B$8+ROW(A28))&gt;0,PARAMETROS!$B$8+ROW(A28),"")</f>
        <v/>
      </c>
      <c r="B29" s="365">
        <f>IF($A29="","",IFERROR(INDEX(MAESTRO!$A:$A,MATCH($A29,MAESTRO!$P:$P,0)),""))</f>
        <v/>
      </c>
      <c r="C29" s="365">
        <f>IF($A29="","",IFERROR(INDEX(MAESTRO!$B:$B,MATCH($A29,MAESTRO!$P:$P,0)),""))</f>
        <v/>
      </c>
      <c r="D29" s="365">
        <f>IF($A29="","",IFERROR(INDEX(MAESTRO!$D:$D,MATCH($A29,MAESTRO!$P:$P,0)),""))</f>
        <v/>
      </c>
      <c r="E29" s="365">
        <f>IF($A29="","",IFERROR(INDEX(MAESTRO!$F:$F,MATCH($A29,MAESTRO!$P:$P,0)),""))</f>
        <v/>
      </c>
      <c r="F29" s="365">
        <f>IF($A29="","",IFERROR(INDEX(MAESTRO!$G:$G,MATCH($A29,MAESTRO!$P:$P,0)),""))</f>
        <v/>
      </c>
      <c r="G29" s="365">
        <f>IF($A29="","",IFERROR(INDEX(MAESTRO!$L:$L,MATCH($A29,MAESTRO!$P:$P,0)),""))</f>
        <v/>
      </c>
      <c r="H29" s="365">
        <f>IF($A29="","",IFERROR(INDEX(MAESTRO!$K:$K,MATCH($A29,MAESTRO!$P:$P,0)),""))</f>
        <v/>
      </c>
      <c r="I29" s="365">
        <f>IF($A29="","",IFERROR(INDEX(MAESTRO!$M:$M,MATCH($A29,MAESTRO!$P:$P,0)),""))</f>
        <v/>
      </c>
    </row>
    <row r="30">
      <c r="A30" s="365">
        <f>IF(COUNTIF(MAESTRO!$P:$P,PARAMETROS!$B$8+ROW(A29))&gt;0,PARAMETROS!$B$8+ROW(A29),"")</f>
        <v/>
      </c>
      <c r="B30" s="365">
        <f>IF($A30="","",IFERROR(INDEX(MAESTRO!$A:$A,MATCH($A30,MAESTRO!$P:$P,0)),""))</f>
        <v/>
      </c>
      <c r="C30" s="365">
        <f>IF($A30="","",IFERROR(INDEX(MAESTRO!$B:$B,MATCH($A30,MAESTRO!$P:$P,0)),""))</f>
        <v/>
      </c>
      <c r="D30" s="365">
        <f>IF($A30="","",IFERROR(INDEX(MAESTRO!$D:$D,MATCH($A30,MAESTRO!$P:$P,0)),""))</f>
        <v/>
      </c>
      <c r="E30" s="365">
        <f>IF($A30="","",IFERROR(INDEX(MAESTRO!$F:$F,MATCH($A30,MAESTRO!$P:$P,0)),""))</f>
        <v/>
      </c>
      <c r="F30" s="365">
        <f>IF($A30="","",IFERROR(INDEX(MAESTRO!$G:$G,MATCH($A30,MAESTRO!$P:$P,0)),""))</f>
        <v/>
      </c>
      <c r="G30" s="365">
        <f>IF($A30="","",IFERROR(INDEX(MAESTRO!$L:$L,MATCH($A30,MAESTRO!$P:$P,0)),""))</f>
        <v/>
      </c>
      <c r="H30" s="365">
        <f>IF($A30="","",IFERROR(INDEX(MAESTRO!$K:$K,MATCH($A30,MAESTRO!$P:$P,0)),""))</f>
        <v/>
      </c>
      <c r="I30" s="365">
        <f>IF($A30="","",IFERROR(INDEX(MAESTRO!$M:$M,MATCH($A30,MAESTRO!$P:$P,0)),""))</f>
        <v/>
      </c>
    </row>
    <row r="31">
      <c r="A31" s="365">
        <f>IF(COUNTIF(MAESTRO!$P:$P,PARAMETROS!$B$8+ROW(A30))&gt;0,PARAMETROS!$B$8+ROW(A30),"")</f>
        <v/>
      </c>
      <c r="B31" s="365">
        <f>IF($A31="","",IFERROR(INDEX(MAESTRO!$A:$A,MATCH($A31,MAESTRO!$P:$P,0)),""))</f>
        <v/>
      </c>
      <c r="C31" s="365">
        <f>IF($A31="","",IFERROR(INDEX(MAESTRO!$B:$B,MATCH($A31,MAESTRO!$P:$P,0)),""))</f>
        <v/>
      </c>
      <c r="D31" s="365">
        <f>IF($A31="","",IFERROR(INDEX(MAESTRO!$D:$D,MATCH($A31,MAESTRO!$P:$P,0)),""))</f>
        <v/>
      </c>
      <c r="E31" s="365">
        <f>IF($A31="","",IFERROR(INDEX(MAESTRO!$F:$F,MATCH($A31,MAESTRO!$P:$P,0)),""))</f>
        <v/>
      </c>
      <c r="F31" s="365">
        <f>IF($A31="","",IFERROR(INDEX(MAESTRO!$G:$G,MATCH($A31,MAESTRO!$P:$P,0)),""))</f>
        <v/>
      </c>
      <c r="G31" s="365">
        <f>IF($A31="","",IFERROR(INDEX(MAESTRO!$L:$L,MATCH($A31,MAESTRO!$P:$P,0)),""))</f>
        <v/>
      </c>
      <c r="H31" s="365">
        <f>IF($A31="","",IFERROR(INDEX(MAESTRO!$K:$K,MATCH($A31,MAESTRO!$P:$P,0)),""))</f>
        <v/>
      </c>
      <c r="I31" s="365">
        <f>IF($A31="","",IFERROR(INDEX(MAESTRO!$M:$M,MATCH($A31,MAESTRO!$P:$P,0)),""))</f>
        <v/>
      </c>
    </row>
    <row r="32">
      <c r="A32" s="365">
        <f>IF(COUNTIF(MAESTRO!$P:$P,PARAMETROS!$B$8+ROW(A31))&gt;0,PARAMETROS!$B$8+ROW(A31),"")</f>
        <v/>
      </c>
      <c r="B32" s="365">
        <f>IF($A32="","",IFERROR(INDEX(MAESTRO!$A:$A,MATCH($A32,MAESTRO!$P:$P,0)),""))</f>
        <v/>
      </c>
      <c r="C32" s="365">
        <f>IF($A32="","",IFERROR(INDEX(MAESTRO!$B:$B,MATCH($A32,MAESTRO!$P:$P,0)),""))</f>
        <v/>
      </c>
      <c r="D32" s="365">
        <f>IF($A32="","",IFERROR(INDEX(MAESTRO!$D:$D,MATCH($A32,MAESTRO!$P:$P,0)),""))</f>
        <v/>
      </c>
      <c r="E32" s="365">
        <f>IF($A32="","",IFERROR(INDEX(MAESTRO!$F:$F,MATCH($A32,MAESTRO!$P:$P,0)),""))</f>
        <v/>
      </c>
      <c r="F32" s="365">
        <f>IF($A32="","",IFERROR(INDEX(MAESTRO!$G:$G,MATCH($A32,MAESTRO!$P:$P,0)),""))</f>
        <v/>
      </c>
      <c r="G32" s="365">
        <f>IF($A32="","",IFERROR(INDEX(MAESTRO!$L:$L,MATCH($A32,MAESTRO!$P:$P,0)),""))</f>
        <v/>
      </c>
      <c r="H32" s="365">
        <f>IF($A32="","",IFERROR(INDEX(MAESTRO!$K:$K,MATCH($A32,MAESTRO!$P:$P,0)),""))</f>
        <v/>
      </c>
      <c r="I32" s="365">
        <f>IF($A32="","",IFERROR(INDEX(MAESTRO!$M:$M,MATCH($A32,MAESTRO!$P:$P,0)),""))</f>
        <v/>
      </c>
    </row>
    <row r="33">
      <c r="A33" s="365">
        <f>IF(COUNTIF(MAESTRO!$P:$P,PARAMETROS!$B$8+ROW(A32))&gt;0,PARAMETROS!$B$8+ROW(A32),"")</f>
        <v/>
      </c>
      <c r="B33" s="365">
        <f>IF($A33="","",IFERROR(INDEX(MAESTRO!$A:$A,MATCH($A33,MAESTRO!$P:$P,0)),""))</f>
        <v/>
      </c>
      <c r="C33" s="365">
        <f>IF($A33="","",IFERROR(INDEX(MAESTRO!$B:$B,MATCH($A33,MAESTRO!$P:$P,0)),""))</f>
        <v/>
      </c>
      <c r="D33" s="365">
        <f>IF($A33="","",IFERROR(INDEX(MAESTRO!$D:$D,MATCH($A33,MAESTRO!$P:$P,0)),""))</f>
        <v/>
      </c>
      <c r="E33" s="365">
        <f>IF($A33="","",IFERROR(INDEX(MAESTRO!$F:$F,MATCH($A33,MAESTRO!$P:$P,0)),""))</f>
        <v/>
      </c>
      <c r="F33" s="365">
        <f>IF($A33="","",IFERROR(INDEX(MAESTRO!$G:$G,MATCH($A33,MAESTRO!$P:$P,0)),""))</f>
        <v/>
      </c>
      <c r="G33" s="365">
        <f>IF($A33="","",IFERROR(INDEX(MAESTRO!$L:$L,MATCH($A33,MAESTRO!$P:$P,0)),""))</f>
        <v/>
      </c>
      <c r="H33" s="365">
        <f>IF($A33="","",IFERROR(INDEX(MAESTRO!$K:$K,MATCH($A33,MAESTRO!$P:$P,0)),""))</f>
        <v/>
      </c>
      <c r="I33" s="365">
        <f>IF($A33="","",IFERROR(INDEX(MAESTRO!$M:$M,MATCH($A33,MAESTRO!$P:$P,0)),""))</f>
        <v/>
      </c>
    </row>
    <row r="34">
      <c r="A34" s="365">
        <f>IF(COUNTIF(MAESTRO!$P:$P,PARAMETROS!$B$8+ROW(A33))&gt;0,PARAMETROS!$B$8+ROW(A33),"")</f>
        <v/>
      </c>
      <c r="B34" s="365">
        <f>IF($A34="","",IFERROR(INDEX(MAESTRO!$A:$A,MATCH($A34,MAESTRO!$P:$P,0)),""))</f>
        <v/>
      </c>
      <c r="C34" s="365">
        <f>IF($A34="","",IFERROR(INDEX(MAESTRO!$B:$B,MATCH($A34,MAESTRO!$P:$P,0)),""))</f>
        <v/>
      </c>
      <c r="D34" s="365">
        <f>IF($A34="","",IFERROR(INDEX(MAESTRO!$D:$D,MATCH($A34,MAESTRO!$P:$P,0)),""))</f>
        <v/>
      </c>
      <c r="E34" s="365">
        <f>IF($A34="","",IFERROR(INDEX(MAESTRO!$F:$F,MATCH($A34,MAESTRO!$P:$P,0)),""))</f>
        <v/>
      </c>
      <c r="F34" s="365">
        <f>IF($A34="","",IFERROR(INDEX(MAESTRO!$G:$G,MATCH($A34,MAESTRO!$P:$P,0)),""))</f>
        <v/>
      </c>
      <c r="G34" s="365">
        <f>IF($A34="","",IFERROR(INDEX(MAESTRO!$L:$L,MATCH($A34,MAESTRO!$P:$P,0)),""))</f>
        <v/>
      </c>
      <c r="H34" s="365">
        <f>IF($A34="","",IFERROR(INDEX(MAESTRO!$K:$K,MATCH($A34,MAESTRO!$P:$P,0)),""))</f>
        <v/>
      </c>
      <c r="I34" s="365">
        <f>IF($A34="","",IFERROR(INDEX(MAESTRO!$M:$M,MATCH($A34,MAESTRO!$P:$P,0)),""))</f>
        <v/>
      </c>
    </row>
    <row r="35">
      <c r="A35" s="365">
        <f>IF(COUNTIF(MAESTRO!$P:$P,PARAMETROS!$B$8+ROW(A34))&gt;0,PARAMETROS!$B$8+ROW(A34),"")</f>
        <v/>
      </c>
      <c r="B35" s="365">
        <f>IF($A35="","",IFERROR(INDEX(MAESTRO!$A:$A,MATCH($A35,MAESTRO!$P:$P,0)),""))</f>
        <v/>
      </c>
      <c r="C35" s="365">
        <f>IF($A35="","",IFERROR(INDEX(MAESTRO!$B:$B,MATCH($A35,MAESTRO!$P:$P,0)),""))</f>
        <v/>
      </c>
      <c r="D35" s="365">
        <f>IF($A35="","",IFERROR(INDEX(MAESTRO!$D:$D,MATCH($A35,MAESTRO!$P:$P,0)),""))</f>
        <v/>
      </c>
      <c r="E35" s="365">
        <f>IF($A35="","",IFERROR(INDEX(MAESTRO!$F:$F,MATCH($A35,MAESTRO!$P:$P,0)),""))</f>
        <v/>
      </c>
      <c r="F35" s="365">
        <f>IF($A35="","",IFERROR(INDEX(MAESTRO!$G:$G,MATCH($A35,MAESTRO!$P:$P,0)),""))</f>
        <v/>
      </c>
      <c r="G35" s="365">
        <f>IF($A35="","",IFERROR(INDEX(MAESTRO!$L:$L,MATCH($A35,MAESTRO!$P:$P,0)),""))</f>
        <v/>
      </c>
      <c r="H35" s="365">
        <f>IF($A35="","",IFERROR(INDEX(MAESTRO!$K:$K,MATCH($A35,MAESTRO!$P:$P,0)),""))</f>
        <v/>
      </c>
      <c r="I35" s="365">
        <f>IF($A35="","",IFERROR(INDEX(MAESTRO!$M:$M,MATCH($A35,MAESTRO!$P:$P,0)),""))</f>
        <v/>
      </c>
    </row>
    <row r="36">
      <c r="A36" s="365">
        <f>IF(COUNTIF(MAESTRO!$P:$P,PARAMETROS!$B$8+ROW(A35))&gt;0,PARAMETROS!$B$8+ROW(A35),"")</f>
        <v/>
      </c>
      <c r="B36" s="365">
        <f>IF($A36="","",IFERROR(INDEX(MAESTRO!$A:$A,MATCH($A36,MAESTRO!$P:$P,0)),""))</f>
        <v/>
      </c>
      <c r="C36" s="365">
        <f>IF($A36="","",IFERROR(INDEX(MAESTRO!$B:$B,MATCH($A36,MAESTRO!$P:$P,0)),""))</f>
        <v/>
      </c>
      <c r="D36" s="365">
        <f>IF($A36="","",IFERROR(INDEX(MAESTRO!$D:$D,MATCH($A36,MAESTRO!$P:$P,0)),""))</f>
        <v/>
      </c>
      <c r="E36" s="365">
        <f>IF($A36="","",IFERROR(INDEX(MAESTRO!$F:$F,MATCH($A36,MAESTRO!$P:$P,0)),""))</f>
        <v/>
      </c>
      <c r="F36" s="365">
        <f>IF($A36="","",IFERROR(INDEX(MAESTRO!$G:$G,MATCH($A36,MAESTRO!$P:$P,0)),""))</f>
        <v/>
      </c>
      <c r="G36" s="365">
        <f>IF($A36="","",IFERROR(INDEX(MAESTRO!$L:$L,MATCH($A36,MAESTRO!$P:$P,0)),""))</f>
        <v/>
      </c>
      <c r="H36" s="365">
        <f>IF($A36="","",IFERROR(INDEX(MAESTRO!$K:$K,MATCH($A36,MAESTRO!$P:$P,0)),""))</f>
        <v/>
      </c>
      <c r="I36" s="365">
        <f>IF($A36="","",IFERROR(INDEX(MAESTRO!$M:$M,MATCH($A36,MAESTRO!$P:$P,0)),""))</f>
        <v/>
      </c>
    </row>
    <row r="37">
      <c r="A37" s="365">
        <f>IF(COUNTIF(MAESTRO!$P:$P,PARAMETROS!$B$8+ROW(A36))&gt;0,PARAMETROS!$B$8+ROW(A36),"")</f>
        <v/>
      </c>
      <c r="B37" s="365">
        <f>IF($A37="","",IFERROR(INDEX(MAESTRO!$A:$A,MATCH($A37,MAESTRO!$P:$P,0)),""))</f>
        <v/>
      </c>
      <c r="C37" s="365">
        <f>IF($A37="","",IFERROR(INDEX(MAESTRO!$B:$B,MATCH($A37,MAESTRO!$P:$P,0)),""))</f>
        <v/>
      </c>
      <c r="D37" s="365">
        <f>IF($A37="","",IFERROR(INDEX(MAESTRO!$D:$D,MATCH($A37,MAESTRO!$P:$P,0)),""))</f>
        <v/>
      </c>
      <c r="E37" s="365">
        <f>IF($A37="","",IFERROR(INDEX(MAESTRO!$F:$F,MATCH($A37,MAESTRO!$P:$P,0)),""))</f>
        <v/>
      </c>
      <c r="F37" s="365">
        <f>IF($A37="","",IFERROR(INDEX(MAESTRO!$G:$G,MATCH($A37,MAESTRO!$P:$P,0)),""))</f>
        <v/>
      </c>
      <c r="G37" s="365">
        <f>IF($A37="","",IFERROR(INDEX(MAESTRO!$L:$L,MATCH($A37,MAESTRO!$P:$P,0)),""))</f>
        <v/>
      </c>
      <c r="H37" s="365">
        <f>IF($A37="","",IFERROR(INDEX(MAESTRO!$K:$K,MATCH($A37,MAESTRO!$P:$P,0)),""))</f>
        <v/>
      </c>
      <c r="I37" s="365">
        <f>IF($A37="","",IFERROR(INDEX(MAESTRO!$M:$M,MATCH($A37,MAESTRO!$P:$P,0)),""))</f>
        <v/>
      </c>
    </row>
    <row r="38">
      <c r="A38" s="365">
        <f>IF(COUNTIF(MAESTRO!$P:$P,PARAMETROS!$B$8+ROW(A37))&gt;0,PARAMETROS!$B$8+ROW(A37),"")</f>
        <v/>
      </c>
      <c r="B38" s="365">
        <f>IF($A38="","",IFERROR(INDEX(MAESTRO!$A:$A,MATCH($A38,MAESTRO!$P:$P,0)),""))</f>
        <v/>
      </c>
      <c r="C38" s="365">
        <f>IF($A38="","",IFERROR(INDEX(MAESTRO!$B:$B,MATCH($A38,MAESTRO!$P:$P,0)),""))</f>
        <v/>
      </c>
      <c r="D38" s="365">
        <f>IF($A38="","",IFERROR(INDEX(MAESTRO!$D:$D,MATCH($A38,MAESTRO!$P:$P,0)),""))</f>
        <v/>
      </c>
      <c r="E38" s="365">
        <f>IF($A38="","",IFERROR(INDEX(MAESTRO!$F:$F,MATCH($A38,MAESTRO!$P:$P,0)),""))</f>
        <v/>
      </c>
      <c r="F38" s="365">
        <f>IF($A38="","",IFERROR(INDEX(MAESTRO!$G:$G,MATCH($A38,MAESTRO!$P:$P,0)),""))</f>
        <v/>
      </c>
      <c r="G38" s="365">
        <f>IF($A38="","",IFERROR(INDEX(MAESTRO!$L:$L,MATCH($A38,MAESTRO!$P:$P,0)),""))</f>
        <v/>
      </c>
      <c r="H38" s="365">
        <f>IF($A38="","",IFERROR(INDEX(MAESTRO!$K:$K,MATCH($A38,MAESTRO!$P:$P,0)),""))</f>
        <v/>
      </c>
      <c r="I38" s="365">
        <f>IF($A38="","",IFERROR(INDEX(MAESTRO!$M:$M,MATCH($A38,MAESTRO!$P:$P,0)),""))</f>
        <v/>
      </c>
    </row>
    <row r="39">
      <c r="A39" s="365">
        <f>IF(COUNTIF(MAESTRO!$P:$P,PARAMETROS!$B$8+ROW(A38))&gt;0,PARAMETROS!$B$8+ROW(A38),"")</f>
        <v/>
      </c>
      <c r="B39" s="365">
        <f>IF($A39="","",IFERROR(INDEX(MAESTRO!$A:$A,MATCH($A39,MAESTRO!$P:$P,0)),""))</f>
        <v/>
      </c>
      <c r="C39" s="365">
        <f>IF($A39="","",IFERROR(INDEX(MAESTRO!$B:$B,MATCH($A39,MAESTRO!$P:$P,0)),""))</f>
        <v/>
      </c>
      <c r="D39" s="365">
        <f>IF($A39="","",IFERROR(INDEX(MAESTRO!$D:$D,MATCH($A39,MAESTRO!$P:$P,0)),""))</f>
        <v/>
      </c>
      <c r="E39" s="365">
        <f>IF($A39="","",IFERROR(INDEX(MAESTRO!$F:$F,MATCH($A39,MAESTRO!$P:$P,0)),""))</f>
        <v/>
      </c>
      <c r="F39" s="365">
        <f>IF($A39="","",IFERROR(INDEX(MAESTRO!$G:$G,MATCH($A39,MAESTRO!$P:$P,0)),""))</f>
        <v/>
      </c>
      <c r="G39" s="365">
        <f>IF($A39="","",IFERROR(INDEX(MAESTRO!$L:$L,MATCH($A39,MAESTRO!$P:$P,0)),""))</f>
        <v/>
      </c>
      <c r="H39" s="365">
        <f>IF($A39="","",IFERROR(INDEX(MAESTRO!$K:$K,MATCH($A39,MAESTRO!$P:$P,0)),""))</f>
        <v/>
      </c>
      <c r="I39" s="365">
        <f>IF($A39="","",IFERROR(INDEX(MAESTRO!$M:$M,MATCH($A39,MAESTRO!$P:$P,0)),""))</f>
        <v/>
      </c>
    </row>
    <row r="40">
      <c r="A40" s="365">
        <f>IF(COUNTIF(MAESTRO!$P:$P,PARAMETROS!$B$8+ROW(A39))&gt;0,PARAMETROS!$B$8+ROW(A39),"")</f>
        <v/>
      </c>
      <c r="B40" s="365">
        <f>IF($A40="","",IFERROR(INDEX(MAESTRO!$A:$A,MATCH($A40,MAESTRO!$P:$P,0)),""))</f>
        <v/>
      </c>
      <c r="C40" s="365">
        <f>IF($A40="","",IFERROR(INDEX(MAESTRO!$B:$B,MATCH($A40,MAESTRO!$P:$P,0)),""))</f>
        <v/>
      </c>
      <c r="D40" s="365">
        <f>IF($A40="","",IFERROR(INDEX(MAESTRO!$D:$D,MATCH($A40,MAESTRO!$P:$P,0)),""))</f>
        <v/>
      </c>
      <c r="E40" s="365">
        <f>IF($A40="","",IFERROR(INDEX(MAESTRO!$F:$F,MATCH($A40,MAESTRO!$P:$P,0)),""))</f>
        <v/>
      </c>
      <c r="F40" s="365">
        <f>IF($A40="","",IFERROR(INDEX(MAESTRO!$G:$G,MATCH($A40,MAESTRO!$P:$P,0)),""))</f>
        <v/>
      </c>
      <c r="G40" s="365">
        <f>IF($A40="","",IFERROR(INDEX(MAESTRO!$L:$L,MATCH($A40,MAESTRO!$P:$P,0)),""))</f>
        <v/>
      </c>
      <c r="H40" s="365">
        <f>IF($A40="","",IFERROR(INDEX(MAESTRO!$K:$K,MATCH($A40,MAESTRO!$P:$P,0)),""))</f>
        <v/>
      </c>
      <c r="I40" s="365">
        <f>IF($A40="","",IFERROR(INDEX(MAESTRO!$M:$M,MATCH($A40,MAESTRO!$P:$P,0)),""))</f>
        <v/>
      </c>
    </row>
    <row r="41">
      <c r="A41" s="365">
        <f>IF(COUNTIF(MAESTRO!$P:$P,PARAMETROS!$B$8+ROW(A40))&gt;0,PARAMETROS!$B$8+ROW(A40),"")</f>
        <v/>
      </c>
      <c r="B41" s="365">
        <f>IF($A41="","",IFERROR(INDEX(MAESTRO!$A:$A,MATCH($A41,MAESTRO!$P:$P,0)),""))</f>
        <v/>
      </c>
      <c r="C41" s="365">
        <f>IF($A41="","",IFERROR(INDEX(MAESTRO!$B:$B,MATCH($A41,MAESTRO!$P:$P,0)),""))</f>
        <v/>
      </c>
      <c r="D41" s="365">
        <f>IF($A41="","",IFERROR(INDEX(MAESTRO!$D:$D,MATCH($A41,MAESTRO!$P:$P,0)),""))</f>
        <v/>
      </c>
      <c r="E41" s="365">
        <f>IF($A41="","",IFERROR(INDEX(MAESTRO!$F:$F,MATCH($A41,MAESTRO!$P:$P,0)),""))</f>
        <v/>
      </c>
      <c r="F41" s="365">
        <f>IF($A41="","",IFERROR(INDEX(MAESTRO!$G:$G,MATCH($A41,MAESTRO!$P:$P,0)),""))</f>
        <v/>
      </c>
      <c r="G41" s="365">
        <f>IF($A41="","",IFERROR(INDEX(MAESTRO!$L:$L,MATCH($A41,MAESTRO!$P:$P,0)),""))</f>
        <v/>
      </c>
      <c r="H41" s="365">
        <f>IF($A41="","",IFERROR(INDEX(MAESTRO!$K:$K,MATCH($A41,MAESTRO!$P:$P,0)),""))</f>
        <v/>
      </c>
      <c r="I41" s="365">
        <f>IF($A41="","",IFERROR(INDEX(MAESTRO!$M:$M,MATCH($A41,MAESTRO!$P:$P,0)),""))</f>
        <v/>
      </c>
    </row>
    <row r="42">
      <c r="A42" s="365">
        <f>IF(COUNTIF(MAESTRO!$P:$P,PARAMETROS!$B$8+ROW(A41))&gt;0,PARAMETROS!$B$8+ROW(A41),"")</f>
        <v/>
      </c>
      <c r="B42" s="365">
        <f>IF($A42="","",IFERROR(INDEX(MAESTRO!$A:$A,MATCH($A42,MAESTRO!$P:$P,0)),""))</f>
        <v/>
      </c>
      <c r="C42" s="365">
        <f>IF($A42="","",IFERROR(INDEX(MAESTRO!$B:$B,MATCH($A42,MAESTRO!$P:$P,0)),""))</f>
        <v/>
      </c>
      <c r="D42" s="365">
        <f>IF($A42="","",IFERROR(INDEX(MAESTRO!$D:$D,MATCH($A42,MAESTRO!$P:$P,0)),""))</f>
        <v/>
      </c>
      <c r="E42" s="365">
        <f>IF($A42="","",IFERROR(INDEX(MAESTRO!$F:$F,MATCH($A42,MAESTRO!$P:$P,0)),""))</f>
        <v/>
      </c>
      <c r="F42" s="365">
        <f>IF($A42="","",IFERROR(INDEX(MAESTRO!$G:$G,MATCH($A42,MAESTRO!$P:$P,0)),""))</f>
        <v/>
      </c>
      <c r="G42" s="365">
        <f>IF($A42="","",IFERROR(INDEX(MAESTRO!$L:$L,MATCH($A42,MAESTRO!$P:$P,0)),""))</f>
        <v/>
      </c>
      <c r="H42" s="365">
        <f>IF($A42="","",IFERROR(INDEX(MAESTRO!$K:$K,MATCH($A42,MAESTRO!$P:$P,0)),""))</f>
        <v/>
      </c>
      <c r="I42" s="365">
        <f>IF($A42="","",IFERROR(INDEX(MAESTRO!$M:$M,MATCH($A42,MAESTRO!$P:$P,0)),""))</f>
        <v/>
      </c>
    </row>
    <row r="43">
      <c r="A43" s="365">
        <f>IF(COUNTIF(MAESTRO!$P:$P,PARAMETROS!$B$8+ROW(A42))&gt;0,PARAMETROS!$B$8+ROW(A42),"")</f>
        <v/>
      </c>
      <c r="B43" s="365">
        <f>IF($A43="","",IFERROR(INDEX(MAESTRO!$A:$A,MATCH($A43,MAESTRO!$P:$P,0)),""))</f>
        <v/>
      </c>
      <c r="C43" s="365">
        <f>IF($A43="","",IFERROR(INDEX(MAESTRO!$B:$B,MATCH($A43,MAESTRO!$P:$P,0)),""))</f>
        <v/>
      </c>
      <c r="D43" s="365">
        <f>IF($A43="","",IFERROR(INDEX(MAESTRO!$D:$D,MATCH($A43,MAESTRO!$P:$P,0)),""))</f>
        <v/>
      </c>
      <c r="E43" s="365">
        <f>IF($A43="","",IFERROR(INDEX(MAESTRO!$F:$F,MATCH($A43,MAESTRO!$P:$P,0)),""))</f>
        <v/>
      </c>
      <c r="F43" s="365">
        <f>IF($A43="","",IFERROR(INDEX(MAESTRO!$G:$G,MATCH($A43,MAESTRO!$P:$P,0)),""))</f>
        <v/>
      </c>
      <c r="G43" s="365">
        <f>IF($A43="","",IFERROR(INDEX(MAESTRO!$L:$L,MATCH($A43,MAESTRO!$P:$P,0)),""))</f>
        <v/>
      </c>
      <c r="H43" s="365">
        <f>IF($A43="","",IFERROR(INDEX(MAESTRO!$K:$K,MATCH($A43,MAESTRO!$P:$P,0)),""))</f>
        <v/>
      </c>
      <c r="I43" s="365">
        <f>IF($A43="","",IFERROR(INDEX(MAESTRO!$M:$M,MATCH($A43,MAESTRO!$P:$P,0)),""))</f>
        <v/>
      </c>
    </row>
    <row r="44">
      <c r="A44" s="365">
        <f>IF(COUNTIF(MAESTRO!$P:$P,PARAMETROS!$B$8+ROW(A43))&gt;0,PARAMETROS!$B$8+ROW(A43),"")</f>
        <v/>
      </c>
      <c r="B44" s="365">
        <f>IF($A44="","",IFERROR(INDEX(MAESTRO!$A:$A,MATCH($A44,MAESTRO!$P:$P,0)),""))</f>
        <v/>
      </c>
      <c r="C44" s="365">
        <f>IF($A44="","",IFERROR(INDEX(MAESTRO!$B:$B,MATCH($A44,MAESTRO!$P:$P,0)),""))</f>
        <v/>
      </c>
      <c r="D44" s="365">
        <f>IF($A44="","",IFERROR(INDEX(MAESTRO!$D:$D,MATCH($A44,MAESTRO!$P:$P,0)),""))</f>
        <v/>
      </c>
      <c r="E44" s="365">
        <f>IF($A44="","",IFERROR(INDEX(MAESTRO!$F:$F,MATCH($A44,MAESTRO!$P:$P,0)),""))</f>
        <v/>
      </c>
      <c r="F44" s="365">
        <f>IF($A44="","",IFERROR(INDEX(MAESTRO!$G:$G,MATCH($A44,MAESTRO!$P:$P,0)),""))</f>
        <v/>
      </c>
      <c r="G44" s="365">
        <f>IF($A44="","",IFERROR(INDEX(MAESTRO!$L:$L,MATCH($A44,MAESTRO!$P:$P,0)),""))</f>
        <v/>
      </c>
      <c r="H44" s="365">
        <f>IF($A44="","",IFERROR(INDEX(MAESTRO!$K:$K,MATCH($A44,MAESTRO!$P:$P,0)),""))</f>
        <v/>
      </c>
      <c r="I44" s="365">
        <f>IF($A44="","",IFERROR(INDEX(MAESTRO!$M:$M,MATCH($A44,MAESTRO!$P:$P,0)),""))</f>
        <v/>
      </c>
    </row>
    <row r="45">
      <c r="A45" s="365">
        <f>IF(COUNTIF(MAESTRO!$P:$P,PARAMETROS!$B$8+ROW(A44))&gt;0,PARAMETROS!$B$8+ROW(A44),"")</f>
        <v/>
      </c>
      <c r="B45" s="365">
        <f>IF($A45="","",IFERROR(INDEX(MAESTRO!$A:$A,MATCH($A45,MAESTRO!$P:$P,0)),""))</f>
        <v/>
      </c>
      <c r="C45" s="365">
        <f>IF($A45="","",IFERROR(INDEX(MAESTRO!$B:$B,MATCH($A45,MAESTRO!$P:$P,0)),""))</f>
        <v/>
      </c>
      <c r="D45" s="365">
        <f>IF($A45="","",IFERROR(INDEX(MAESTRO!$D:$D,MATCH($A45,MAESTRO!$P:$P,0)),""))</f>
        <v/>
      </c>
      <c r="E45" s="365">
        <f>IF($A45="","",IFERROR(INDEX(MAESTRO!$F:$F,MATCH($A45,MAESTRO!$P:$P,0)),""))</f>
        <v/>
      </c>
      <c r="F45" s="365">
        <f>IF($A45="","",IFERROR(INDEX(MAESTRO!$G:$G,MATCH($A45,MAESTRO!$P:$P,0)),""))</f>
        <v/>
      </c>
      <c r="G45" s="365">
        <f>IF($A45="","",IFERROR(INDEX(MAESTRO!$L:$L,MATCH($A45,MAESTRO!$P:$P,0)),""))</f>
        <v/>
      </c>
      <c r="H45" s="365">
        <f>IF($A45="","",IFERROR(INDEX(MAESTRO!$K:$K,MATCH($A45,MAESTRO!$P:$P,0)),""))</f>
        <v/>
      </c>
      <c r="I45" s="365">
        <f>IF($A45="","",IFERROR(INDEX(MAESTRO!$M:$M,MATCH($A45,MAESTRO!$P:$P,0)),""))</f>
        <v/>
      </c>
    </row>
    <row r="46">
      <c r="A46" s="365">
        <f>IF(COUNTIF(MAESTRO!$P:$P,PARAMETROS!$B$8+ROW(A45))&gt;0,PARAMETROS!$B$8+ROW(A45),"")</f>
        <v/>
      </c>
      <c r="B46" s="365">
        <f>IF($A46="","",IFERROR(INDEX(MAESTRO!$A:$A,MATCH($A46,MAESTRO!$P:$P,0)),""))</f>
        <v/>
      </c>
      <c r="C46" s="365">
        <f>IF($A46="","",IFERROR(INDEX(MAESTRO!$B:$B,MATCH($A46,MAESTRO!$P:$P,0)),""))</f>
        <v/>
      </c>
      <c r="D46" s="365">
        <f>IF($A46="","",IFERROR(INDEX(MAESTRO!$D:$D,MATCH($A46,MAESTRO!$P:$P,0)),""))</f>
        <v/>
      </c>
      <c r="E46" s="365">
        <f>IF($A46="","",IFERROR(INDEX(MAESTRO!$F:$F,MATCH($A46,MAESTRO!$P:$P,0)),""))</f>
        <v/>
      </c>
      <c r="F46" s="365">
        <f>IF($A46="","",IFERROR(INDEX(MAESTRO!$G:$G,MATCH($A46,MAESTRO!$P:$P,0)),""))</f>
        <v/>
      </c>
      <c r="G46" s="365">
        <f>IF($A46="","",IFERROR(INDEX(MAESTRO!$L:$L,MATCH($A46,MAESTRO!$P:$P,0)),""))</f>
        <v/>
      </c>
      <c r="H46" s="365">
        <f>IF($A46="","",IFERROR(INDEX(MAESTRO!$K:$K,MATCH($A46,MAESTRO!$P:$P,0)),""))</f>
        <v/>
      </c>
      <c r="I46" s="365">
        <f>IF($A46="","",IFERROR(INDEX(MAESTRO!$M:$M,MATCH($A46,MAESTRO!$P:$P,0)),""))</f>
        <v/>
      </c>
    </row>
    <row r="47">
      <c r="A47" s="365">
        <f>IF(COUNTIF(MAESTRO!$P:$P,PARAMETROS!$B$8+ROW(A46))&gt;0,PARAMETROS!$B$8+ROW(A46),"")</f>
        <v/>
      </c>
      <c r="B47" s="365">
        <f>IF($A47="","",IFERROR(INDEX(MAESTRO!$A:$A,MATCH($A47,MAESTRO!$P:$P,0)),""))</f>
        <v/>
      </c>
      <c r="C47" s="365">
        <f>IF($A47="","",IFERROR(INDEX(MAESTRO!$B:$B,MATCH($A47,MAESTRO!$P:$P,0)),""))</f>
        <v/>
      </c>
      <c r="D47" s="365">
        <f>IF($A47="","",IFERROR(INDEX(MAESTRO!$D:$D,MATCH($A47,MAESTRO!$P:$P,0)),""))</f>
        <v/>
      </c>
      <c r="E47" s="365">
        <f>IF($A47="","",IFERROR(INDEX(MAESTRO!$F:$F,MATCH($A47,MAESTRO!$P:$P,0)),""))</f>
        <v/>
      </c>
      <c r="F47" s="365">
        <f>IF($A47="","",IFERROR(INDEX(MAESTRO!$G:$G,MATCH($A47,MAESTRO!$P:$P,0)),""))</f>
        <v/>
      </c>
      <c r="G47" s="365">
        <f>IF($A47="","",IFERROR(INDEX(MAESTRO!$L:$L,MATCH($A47,MAESTRO!$P:$P,0)),""))</f>
        <v/>
      </c>
      <c r="H47" s="365">
        <f>IF($A47="","",IFERROR(INDEX(MAESTRO!$K:$K,MATCH($A47,MAESTRO!$P:$P,0)),""))</f>
        <v/>
      </c>
      <c r="I47" s="365">
        <f>IF($A47="","",IFERROR(INDEX(MAESTRO!$M:$M,MATCH($A47,MAESTRO!$P:$P,0)),""))</f>
        <v/>
      </c>
    </row>
    <row r="48">
      <c r="A48" s="365">
        <f>IF(COUNTIF(MAESTRO!$P:$P,PARAMETROS!$B$8+ROW(A47))&gt;0,PARAMETROS!$B$8+ROW(A47),"")</f>
        <v/>
      </c>
      <c r="B48" s="365">
        <f>IF($A48="","",IFERROR(INDEX(MAESTRO!$A:$A,MATCH($A48,MAESTRO!$P:$P,0)),""))</f>
        <v/>
      </c>
      <c r="C48" s="365">
        <f>IF($A48="","",IFERROR(INDEX(MAESTRO!$B:$B,MATCH($A48,MAESTRO!$P:$P,0)),""))</f>
        <v/>
      </c>
      <c r="D48" s="365">
        <f>IF($A48="","",IFERROR(INDEX(MAESTRO!$D:$D,MATCH($A48,MAESTRO!$P:$P,0)),""))</f>
        <v/>
      </c>
      <c r="E48" s="365">
        <f>IF($A48="","",IFERROR(INDEX(MAESTRO!$F:$F,MATCH($A48,MAESTRO!$P:$P,0)),""))</f>
        <v/>
      </c>
      <c r="F48" s="365">
        <f>IF($A48="","",IFERROR(INDEX(MAESTRO!$G:$G,MATCH($A48,MAESTRO!$P:$P,0)),""))</f>
        <v/>
      </c>
      <c r="G48" s="365">
        <f>IF($A48="","",IFERROR(INDEX(MAESTRO!$L:$L,MATCH($A48,MAESTRO!$P:$P,0)),""))</f>
        <v/>
      </c>
      <c r="H48" s="365">
        <f>IF($A48="","",IFERROR(INDEX(MAESTRO!$K:$K,MATCH($A48,MAESTRO!$P:$P,0)),""))</f>
        <v/>
      </c>
      <c r="I48" s="365">
        <f>IF($A48="","",IFERROR(INDEX(MAESTRO!$M:$M,MATCH($A48,MAESTRO!$P:$P,0)),""))</f>
        <v/>
      </c>
    </row>
    <row r="49">
      <c r="A49" s="365">
        <f>IF(COUNTIF(MAESTRO!$P:$P,PARAMETROS!$B$8+ROW(A48))&gt;0,PARAMETROS!$B$8+ROW(A48),"")</f>
        <v/>
      </c>
      <c r="B49" s="365">
        <f>IF($A49="","",IFERROR(INDEX(MAESTRO!$A:$A,MATCH($A49,MAESTRO!$P:$P,0)),""))</f>
        <v/>
      </c>
      <c r="C49" s="365">
        <f>IF($A49="","",IFERROR(INDEX(MAESTRO!$B:$B,MATCH($A49,MAESTRO!$P:$P,0)),""))</f>
        <v/>
      </c>
      <c r="D49" s="365">
        <f>IF($A49="","",IFERROR(INDEX(MAESTRO!$D:$D,MATCH($A49,MAESTRO!$P:$P,0)),""))</f>
        <v/>
      </c>
      <c r="E49" s="365">
        <f>IF($A49="","",IFERROR(INDEX(MAESTRO!$F:$F,MATCH($A49,MAESTRO!$P:$P,0)),""))</f>
        <v/>
      </c>
      <c r="F49" s="365">
        <f>IF($A49="","",IFERROR(INDEX(MAESTRO!$G:$G,MATCH($A49,MAESTRO!$P:$P,0)),""))</f>
        <v/>
      </c>
      <c r="G49" s="365">
        <f>IF($A49="","",IFERROR(INDEX(MAESTRO!$L:$L,MATCH($A49,MAESTRO!$P:$P,0)),""))</f>
        <v/>
      </c>
      <c r="H49" s="365">
        <f>IF($A49="","",IFERROR(INDEX(MAESTRO!$K:$K,MATCH($A49,MAESTRO!$P:$P,0)),""))</f>
        <v/>
      </c>
      <c r="I49" s="365">
        <f>IF($A49="","",IFERROR(INDEX(MAESTRO!$M:$M,MATCH($A49,MAESTRO!$P:$P,0)),""))</f>
        <v/>
      </c>
    </row>
    <row r="50">
      <c r="A50" s="365">
        <f>IF(COUNTIF(MAESTRO!$P:$P,PARAMETROS!$B$8+ROW(A49))&gt;0,PARAMETROS!$B$8+ROW(A49),"")</f>
        <v/>
      </c>
      <c r="B50" s="365">
        <f>IF($A50="","",IFERROR(INDEX(MAESTRO!$A:$A,MATCH($A50,MAESTRO!$P:$P,0)),""))</f>
        <v/>
      </c>
      <c r="C50" s="365">
        <f>IF($A50="","",IFERROR(INDEX(MAESTRO!$B:$B,MATCH($A50,MAESTRO!$P:$P,0)),""))</f>
        <v/>
      </c>
      <c r="D50" s="365">
        <f>IF($A50="","",IFERROR(INDEX(MAESTRO!$D:$D,MATCH($A50,MAESTRO!$P:$P,0)),""))</f>
        <v/>
      </c>
      <c r="E50" s="365">
        <f>IF($A50="","",IFERROR(INDEX(MAESTRO!$F:$F,MATCH($A50,MAESTRO!$P:$P,0)),""))</f>
        <v/>
      </c>
      <c r="F50" s="365">
        <f>IF($A50="","",IFERROR(INDEX(MAESTRO!$G:$G,MATCH($A50,MAESTRO!$P:$P,0)),""))</f>
        <v/>
      </c>
      <c r="G50" s="365">
        <f>IF($A50="","",IFERROR(INDEX(MAESTRO!$L:$L,MATCH($A50,MAESTRO!$P:$P,0)),""))</f>
        <v/>
      </c>
      <c r="H50" s="365">
        <f>IF($A50="","",IFERROR(INDEX(MAESTRO!$K:$K,MATCH($A50,MAESTRO!$P:$P,0)),""))</f>
        <v/>
      </c>
      <c r="I50" s="365">
        <f>IF($A50="","",IFERROR(INDEX(MAESTRO!$M:$M,MATCH($A50,MAESTRO!$P:$P,0)),""))</f>
        <v/>
      </c>
    </row>
    <row r="51">
      <c r="A51" s="365">
        <f>IF(COUNTIF(MAESTRO!$P:$P,PARAMETROS!$B$8+ROW(A50))&gt;0,PARAMETROS!$B$8+ROW(A50),"")</f>
        <v/>
      </c>
      <c r="B51" s="365">
        <f>IF($A51="","",IFERROR(INDEX(MAESTRO!$A:$A,MATCH($A51,MAESTRO!$P:$P,0)),""))</f>
        <v/>
      </c>
      <c r="C51" s="365">
        <f>IF($A51="","",IFERROR(INDEX(MAESTRO!$B:$B,MATCH($A51,MAESTRO!$P:$P,0)),""))</f>
        <v/>
      </c>
      <c r="D51" s="365">
        <f>IF($A51="","",IFERROR(INDEX(MAESTRO!$D:$D,MATCH($A51,MAESTRO!$P:$P,0)),""))</f>
        <v/>
      </c>
      <c r="E51" s="365">
        <f>IF($A51="","",IFERROR(INDEX(MAESTRO!$F:$F,MATCH($A51,MAESTRO!$P:$P,0)),""))</f>
        <v/>
      </c>
      <c r="F51" s="365">
        <f>IF($A51="","",IFERROR(INDEX(MAESTRO!$G:$G,MATCH($A51,MAESTRO!$P:$P,0)),""))</f>
        <v/>
      </c>
      <c r="G51" s="365">
        <f>IF($A51="","",IFERROR(INDEX(MAESTRO!$L:$L,MATCH($A51,MAESTRO!$P:$P,0)),""))</f>
        <v/>
      </c>
      <c r="H51" s="365">
        <f>IF($A51="","",IFERROR(INDEX(MAESTRO!$K:$K,MATCH($A51,MAESTRO!$P:$P,0)),""))</f>
        <v/>
      </c>
      <c r="I51" s="365">
        <f>IF($A51="","",IFERROR(INDEX(MAESTRO!$M:$M,MATCH($A51,MAESTRO!$P:$P,0)),""))</f>
        <v/>
      </c>
    </row>
    <row r="52">
      <c r="A52" s="365">
        <f>IF(COUNTIF(MAESTRO!$P:$P,PARAMETROS!$B$8+ROW(A51))&gt;0,PARAMETROS!$B$8+ROW(A51),"")</f>
        <v/>
      </c>
      <c r="B52" s="365">
        <f>IF($A52="","",IFERROR(INDEX(MAESTRO!$A:$A,MATCH($A52,MAESTRO!$P:$P,0)),""))</f>
        <v/>
      </c>
      <c r="C52" s="365">
        <f>IF($A52="","",IFERROR(INDEX(MAESTRO!$B:$B,MATCH($A52,MAESTRO!$P:$P,0)),""))</f>
        <v/>
      </c>
      <c r="D52" s="365">
        <f>IF($A52="","",IFERROR(INDEX(MAESTRO!$D:$D,MATCH($A52,MAESTRO!$P:$P,0)),""))</f>
        <v/>
      </c>
      <c r="E52" s="365">
        <f>IF($A52="","",IFERROR(INDEX(MAESTRO!$F:$F,MATCH($A52,MAESTRO!$P:$P,0)),""))</f>
        <v/>
      </c>
      <c r="F52" s="365">
        <f>IF($A52="","",IFERROR(INDEX(MAESTRO!$G:$G,MATCH($A52,MAESTRO!$P:$P,0)),""))</f>
        <v/>
      </c>
      <c r="G52" s="365">
        <f>IF($A52="","",IFERROR(INDEX(MAESTRO!$L:$L,MATCH($A52,MAESTRO!$P:$P,0)),""))</f>
        <v/>
      </c>
      <c r="H52" s="365">
        <f>IF($A52="","",IFERROR(INDEX(MAESTRO!$K:$K,MATCH($A52,MAESTRO!$P:$P,0)),""))</f>
        <v/>
      </c>
      <c r="I52" s="365">
        <f>IF($A52="","",IFERROR(INDEX(MAESTRO!$M:$M,MATCH($A52,MAESTRO!$P:$P,0)),""))</f>
        <v/>
      </c>
    </row>
    <row r="53">
      <c r="A53" s="365">
        <f>IF(COUNTIF(MAESTRO!$P:$P,PARAMETROS!$B$8+ROW(A52))&gt;0,PARAMETROS!$B$8+ROW(A52),"")</f>
        <v/>
      </c>
      <c r="B53" s="365">
        <f>IF($A53="","",IFERROR(INDEX(MAESTRO!$A:$A,MATCH($A53,MAESTRO!$P:$P,0)),""))</f>
        <v/>
      </c>
      <c r="C53" s="365">
        <f>IF($A53="","",IFERROR(INDEX(MAESTRO!$B:$B,MATCH($A53,MAESTRO!$P:$P,0)),""))</f>
        <v/>
      </c>
      <c r="D53" s="365">
        <f>IF($A53="","",IFERROR(INDEX(MAESTRO!$D:$D,MATCH($A53,MAESTRO!$P:$P,0)),""))</f>
        <v/>
      </c>
      <c r="E53" s="365">
        <f>IF($A53="","",IFERROR(INDEX(MAESTRO!$F:$F,MATCH($A53,MAESTRO!$P:$P,0)),""))</f>
        <v/>
      </c>
      <c r="F53" s="365">
        <f>IF($A53="","",IFERROR(INDEX(MAESTRO!$G:$G,MATCH($A53,MAESTRO!$P:$P,0)),""))</f>
        <v/>
      </c>
      <c r="G53" s="365">
        <f>IF($A53="","",IFERROR(INDEX(MAESTRO!$L:$L,MATCH($A53,MAESTRO!$P:$P,0)),""))</f>
        <v/>
      </c>
      <c r="H53" s="365">
        <f>IF($A53="","",IFERROR(INDEX(MAESTRO!$K:$K,MATCH($A53,MAESTRO!$P:$P,0)),""))</f>
        <v/>
      </c>
      <c r="I53" s="365">
        <f>IF($A53="","",IFERROR(INDEX(MAESTRO!$M:$M,MATCH($A53,MAESTRO!$P:$P,0)),""))</f>
        <v/>
      </c>
    </row>
    <row r="54">
      <c r="A54" s="365">
        <f>IF(COUNTIF(MAESTRO!$P:$P,PARAMETROS!$B$8+ROW(A53))&gt;0,PARAMETROS!$B$8+ROW(A53),"")</f>
        <v/>
      </c>
      <c r="B54" s="365">
        <f>IF($A54="","",IFERROR(INDEX(MAESTRO!$A:$A,MATCH($A54,MAESTRO!$P:$P,0)),""))</f>
        <v/>
      </c>
      <c r="C54" s="365">
        <f>IF($A54="","",IFERROR(INDEX(MAESTRO!$B:$B,MATCH($A54,MAESTRO!$P:$P,0)),""))</f>
        <v/>
      </c>
      <c r="D54" s="365">
        <f>IF($A54="","",IFERROR(INDEX(MAESTRO!$D:$D,MATCH($A54,MAESTRO!$P:$P,0)),""))</f>
        <v/>
      </c>
      <c r="E54" s="365">
        <f>IF($A54="","",IFERROR(INDEX(MAESTRO!$F:$F,MATCH($A54,MAESTRO!$P:$P,0)),""))</f>
        <v/>
      </c>
      <c r="F54" s="365">
        <f>IF($A54="","",IFERROR(INDEX(MAESTRO!$G:$G,MATCH($A54,MAESTRO!$P:$P,0)),""))</f>
        <v/>
      </c>
      <c r="G54" s="365">
        <f>IF($A54="","",IFERROR(INDEX(MAESTRO!$L:$L,MATCH($A54,MAESTRO!$P:$P,0)),""))</f>
        <v/>
      </c>
      <c r="H54" s="365">
        <f>IF($A54="","",IFERROR(INDEX(MAESTRO!$K:$K,MATCH($A54,MAESTRO!$P:$P,0)),""))</f>
        <v/>
      </c>
      <c r="I54" s="365">
        <f>IF($A54="","",IFERROR(INDEX(MAESTRO!$M:$M,MATCH($A54,MAESTRO!$P:$P,0)),""))</f>
        <v/>
      </c>
    </row>
    <row r="55">
      <c r="A55" s="365">
        <f>IF(COUNTIF(MAESTRO!$P:$P,PARAMETROS!$B$8+ROW(A54))&gt;0,PARAMETROS!$B$8+ROW(A54),"")</f>
        <v/>
      </c>
      <c r="B55" s="365">
        <f>IF($A55="","",IFERROR(INDEX(MAESTRO!$A:$A,MATCH($A55,MAESTRO!$P:$P,0)),""))</f>
        <v/>
      </c>
      <c r="C55" s="365">
        <f>IF($A55="","",IFERROR(INDEX(MAESTRO!$B:$B,MATCH($A55,MAESTRO!$P:$P,0)),""))</f>
        <v/>
      </c>
      <c r="D55" s="365">
        <f>IF($A55="","",IFERROR(INDEX(MAESTRO!$D:$D,MATCH($A55,MAESTRO!$P:$P,0)),""))</f>
        <v/>
      </c>
      <c r="E55" s="365">
        <f>IF($A55="","",IFERROR(INDEX(MAESTRO!$F:$F,MATCH($A55,MAESTRO!$P:$P,0)),""))</f>
        <v/>
      </c>
      <c r="F55" s="365">
        <f>IF($A55="","",IFERROR(INDEX(MAESTRO!$G:$G,MATCH($A55,MAESTRO!$P:$P,0)),""))</f>
        <v/>
      </c>
      <c r="G55" s="365">
        <f>IF($A55="","",IFERROR(INDEX(MAESTRO!$L:$L,MATCH($A55,MAESTRO!$P:$P,0)),""))</f>
        <v/>
      </c>
      <c r="H55" s="365">
        <f>IF($A55="","",IFERROR(INDEX(MAESTRO!$K:$K,MATCH($A55,MAESTRO!$P:$P,0)),""))</f>
        <v/>
      </c>
      <c r="I55" s="365">
        <f>IF($A55="","",IFERROR(INDEX(MAESTRO!$M:$M,MATCH($A55,MAESTRO!$P:$P,0)),""))</f>
        <v/>
      </c>
    </row>
    <row r="56">
      <c r="A56" s="365">
        <f>IF(COUNTIF(MAESTRO!$P:$P,PARAMETROS!$B$8+ROW(A55))&gt;0,PARAMETROS!$B$8+ROW(A55),"")</f>
        <v/>
      </c>
      <c r="B56" s="365">
        <f>IF($A56="","",IFERROR(INDEX(MAESTRO!$A:$A,MATCH($A56,MAESTRO!$P:$P,0)),""))</f>
        <v/>
      </c>
      <c r="C56" s="365">
        <f>IF($A56="","",IFERROR(INDEX(MAESTRO!$B:$B,MATCH($A56,MAESTRO!$P:$P,0)),""))</f>
        <v/>
      </c>
      <c r="D56" s="365">
        <f>IF($A56="","",IFERROR(INDEX(MAESTRO!$D:$D,MATCH($A56,MAESTRO!$P:$P,0)),""))</f>
        <v/>
      </c>
      <c r="E56" s="365">
        <f>IF($A56="","",IFERROR(INDEX(MAESTRO!$F:$F,MATCH($A56,MAESTRO!$P:$P,0)),""))</f>
        <v/>
      </c>
      <c r="F56" s="365">
        <f>IF($A56="","",IFERROR(INDEX(MAESTRO!$G:$G,MATCH($A56,MAESTRO!$P:$P,0)),""))</f>
        <v/>
      </c>
      <c r="G56" s="365">
        <f>IF($A56="","",IFERROR(INDEX(MAESTRO!$L:$L,MATCH($A56,MAESTRO!$P:$P,0)),""))</f>
        <v/>
      </c>
      <c r="H56" s="365">
        <f>IF($A56="","",IFERROR(INDEX(MAESTRO!$K:$K,MATCH($A56,MAESTRO!$P:$P,0)),""))</f>
        <v/>
      </c>
      <c r="I56" s="365">
        <f>IF($A56="","",IFERROR(INDEX(MAESTRO!$M:$M,MATCH($A56,MAESTRO!$P:$P,0)),""))</f>
        <v/>
      </c>
    </row>
    <row r="57">
      <c r="A57" s="365">
        <f>IF(COUNTIF(MAESTRO!$P:$P,PARAMETROS!$B$8+ROW(A56))&gt;0,PARAMETROS!$B$8+ROW(A56),"")</f>
        <v/>
      </c>
      <c r="B57" s="365">
        <f>IF($A57="","",IFERROR(INDEX(MAESTRO!$A:$A,MATCH($A57,MAESTRO!$P:$P,0)),""))</f>
        <v/>
      </c>
      <c r="C57" s="365">
        <f>IF($A57="","",IFERROR(INDEX(MAESTRO!$B:$B,MATCH($A57,MAESTRO!$P:$P,0)),""))</f>
        <v/>
      </c>
      <c r="D57" s="365">
        <f>IF($A57="","",IFERROR(INDEX(MAESTRO!$D:$D,MATCH($A57,MAESTRO!$P:$P,0)),""))</f>
        <v/>
      </c>
      <c r="E57" s="365">
        <f>IF($A57="","",IFERROR(INDEX(MAESTRO!$F:$F,MATCH($A57,MAESTRO!$P:$P,0)),""))</f>
        <v/>
      </c>
      <c r="F57" s="365">
        <f>IF($A57="","",IFERROR(INDEX(MAESTRO!$G:$G,MATCH($A57,MAESTRO!$P:$P,0)),""))</f>
        <v/>
      </c>
      <c r="G57" s="365">
        <f>IF($A57="","",IFERROR(INDEX(MAESTRO!$L:$L,MATCH($A57,MAESTRO!$P:$P,0)),""))</f>
        <v/>
      </c>
      <c r="H57" s="365">
        <f>IF($A57="","",IFERROR(INDEX(MAESTRO!$K:$K,MATCH($A57,MAESTRO!$P:$P,0)),""))</f>
        <v/>
      </c>
      <c r="I57" s="365">
        <f>IF($A57="","",IFERROR(INDEX(MAESTRO!$M:$M,MATCH($A57,MAESTRO!$P:$P,0)),""))</f>
        <v/>
      </c>
    </row>
    <row r="58">
      <c r="A58" s="365">
        <f>IF(COUNTIF(MAESTRO!$P:$P,PARAMETROS!$B$8+ROW(A57))&gt;0,PARAMETROS!$B$8+ROW(A57),"")</f>
        <v/>
      </c>
      <c r="B58" s="365">
        <f>IF($A58="","",IFERROR(INDEX(MAESTRO!$A:$A,MATCH($A58,MAESTRO!$P:$P,0)),""))</f>
        <v/>
      </c>
      <c r="C58" s="365">
        <f>IF($A58="","",IFERROR(INDEX(MAESTRO!$B:$B,MATCH($A58,MAESTRO!$P:$P,0)),""))</f>
        <v/>
      </c>
      <c r="D58" s="365">
        <f>IF($A58="","",IFERROR(INDEX(MAESTRO!$D:$D,MATCH($A58,MAESTRO!$P:$P,0)),""))</f>
        <v/>
      </c>
      <c r="E58" s="365">
        <f>IF($A58="","",IFERROR(INDEX(MAESTRO!$F:$F,MATCH($A58,MAESTRO!$P:$P,0)),""))</f>
        <v/>
      </c>
      <c r="F58" s="365">
        <f>IF($A58="","",IFERROR(INDEX(MAESTRO!$G:$G,MATCH($A58,MAESTRO!$P:$P,0)),""))</f>
        <v/>
      </c>
      <c r="G58" s="365">
        <f>IF($A58="","",IFERROR(INDEX(MAESTRO!$L:$L,MATCH($A58,MAESTRO!$P:$P,0)),""))</f>
        <v/>
      </c>
      <c r="H58" s="365">
        <f>IF($A58="","",IFERROR(INDEX(MAESTRO!$K:$K,MATCH($A58,MAESTRO!$P:$P,0)),""))</f>
        <v/>
      </c>
      <c r="I58" s="365">
        <f>IF($A58="","",IFERROR(INDEX(MAESTRO!$M:$M,MATCH($A58,MAESTRO!$P:$P,0)),""))</f>
        <v/>
      </c>
    </row>
    <row r="59">
      <c r="A59" s="365">
        <f>IF(COUNTIF(MAESTRO!$P:$P,PARAMETROS!$B$8+ROW(A58))&gt;0,PARAMETROS!$B$8+ROW(A58),"")</f>
        <v/>
      </c>
      <c r="B59" s="365">
        <f>IF($A59="","",IFERROR(INDEX(MAESTRO!$A:$A,MATCH($A59,MAESTRO!$P:$P,0)),""))</f>
        <v/>
      </c>
      <c r="C59" s="365">
        <f>IF($A59="","",IFERROR(INDEX(MAESTRO!$B:$B,MATCH($A59,MAESTRO!$P:$P,0)),""))</f>
        <v/>
      </c>
      <c r="D59" s="365">
        <f>IF($A59="","",IFERROR(INDEX(MAESTRO!$D:$D,MATCH($A59,MAESTRO!$P:$P,0)),""))</f>
        <v/>
      </c>
      <c r="E59" s="365">
        <f>IF($A59="","",IFERROR(INDEX(MAESTRO!$F:$F,MATCH($A59,MAESTRO!$P:$P,0)),""))</f>
        <v/>
      </c>
      <c r="F59" s="365">
        <f>IF($A59="","",IFERROR(INDEX(MAESTRO!$G:$G,MATCH($A59,MAESTRO!$P:$P,0)),""))</f>
        <v/>
      </c>
      <c r="G59" s="365">
        <f>IF($A59="","",IFERROR(INDEX(MAESTRO!$L:$L,MATCH($A59,MAESTRO!$P:$P,0)),""))</f>
        <v/>
      </c>
      <c r="H59" s="365">
        <f>IF($A59="","",IFERROR(INDEX(MAESTRO!$K:$K,MATCH($A59,MAESTRO!$P:$P,0)),""))</f>
        <v/>
      </c>
      <c r="I59" s="365">
        <f>IF($A59="","",IFERROR(INDEX(MAESTRO!$M:$M,MATCH($A59,MAESTRO!$P:$P,0)),""))</f>
        <v/>
      </c>
    </row>
    <row r="60">
      <c r="A60" s="365">
        <f>IF(COUNTIF(MAESTRO!$P:$P,PARAMETROS!$B$8+ROW(A59))&gt;0,PARAMETROS!$B$8+ROW(A59),"")</f>
        <v/>
      </c>
      <c r="B60" s="365">
        <f>IF($A60="","",IFERROR(INDEX(MAESTRO!$A:$A,MATCH($A60,MAESTRO!$P:$P,0)),""))</f>
        <v/>
      </c>
      <c r="C60" s="365">
        <f>IF($A60="","",IFERROR(INDEX(MAESTRO!$B:$B,MATCH($A60,MAESTRO!$P:$P,0)),""))</f>
        <v/>
      </c>
      <c r="D60" s="365">
        <f>IF($A60="","",IFERROR(INDEX(MAESTRO!$D:$D,MATCH($A60,MAESTRO!$P:$P,0)),""))</f>
        <v/>
      </c>
      <c r="E60" s="365">
        <f>IF($A60="","",IFERROR(INDEX(MAESTRO!$F:$F,MATCH($A60,MAESTRO!$P:$P,0)),""))</f>
        <v/>
      </c>
      <c r="F60" s="365">
        <f>IF($A60="","",IFERROR(INDEX(MAESTRO!$G:$G,MATCH($A60,MAESTRO!$P:$P,0)),""))</f>
        <v/>
      </c>
      <c r="G60" s="365">
        <f>IF($A60="","",IFERROR(INDEX(MAESTRO!$L:$L,MATCH($A60,MAESTRO!$P:$P,0)),""))</f>
        <v/>
      </c>
      <c r="H60" s="365">
        <f>IF($A60="","",IFERROR(INDEX(MAESTRO!$K:$K,MATCH($A60,MAESTRO!$P:$P,0)),""))</f>
        <v/>
      </c>
      <c r="I60" s="365">
        <f>IF($A60="","",IFERROR(INDEX(MAESTRO!$M:$M,MATCH($A60,MAESTRO!$P:$P,0)),""))</f>
        <v/>
      </c>
    </row>
    <row r="61">
      <c r="A61" s="365">
        <f>IF(COUNTIF(MAESTRO!$P:$P,PARAMETROS!$B$8+ROW(A60))&gt;0,PARAMETROS!$B$8+ROW(A60),"")</f>
        <v/>
      </c>
      <c r="B61" s="365">
        <f>IF($A61="","",IFERROR(INDEX(MAESTRO!$A:$A,MATCH($A61,MAESTRO!$P:$P,0)),""))</f>
        <v/>
      </c>
      <c r="C61" s="365">
        <f>IF($A61="","",IFERROR(INDEX(MAESTRO!$B:$B,MATCH($A61,MAESTRO!$P:$P,0)),""))</f>
        <v/>
      </c>
      <c r="D61" s="365">
        <f>IF($A61="","",IFERROR(INDEX(MAESTRO!$D:$D,MATCH($A61,MAESTRO!$P:$P,0)),""))</f>
        <v/>
      </c>
      <c r="E61" s="365">
        <f>IF($A61="","",IFERROR(INDEX(MAESTRO!$F:$F,MATCH($A61,MAESTRO!$P:$P,0)),""))</f>
        <v/>
      </c>
      <c r="F61" s="365">
        <f>IF($A61="","",IFERROR(INDEX(MAESTRO!$G:$G,MATCH($A61,MAESTRO!$P:$P,0)),""))</f>
        <v/>
      </c>
      <c r="G61" s="365">
        <f>IF($A61="","",IFERROR(INDEX(MAESTRO!$L:$L,MATCH($A61,MAESTRO!$P:$P,0)),""))</f>
        <v/>
      </c>
      <c r="H61" s="365">
        <f>IF($A61="","",IFERROR(INDEX(MAESTRO!$K:$K,MATCH($A61,MAESTRO!$P:$P,0)),""))</f>
        <v/>
      </c>
      <c r="I61" s="365">
        <f>IF($A61="","",IFERROR(INDEX(MAESTRO!$M:$M,MATCH($A61,MAESTRO!$P:$P,0)),""))</f>
        <v/>
      </c>
    </row>
    <row r="62">
      <c r="A62" s="365">
        <f>IF(COUNTIF(MAESTRO!$P:$P,PARAMETROS!$B$8+ROW(A61))&gt;0,PARAMETROS!$B$8+ROW(A61),"")</f>
        <v/>
      </c>
      <c r="B62" s="365">
        <f>IF($A62="","",IFERROR(INDEX(MAESTRO!$A:$A,MATCH($A62,MAESTRO!$P:$P,0)),""))</f>
        <v/>
      </c>
      <c r="C62" s="365">
        <f>IF($A62="","",IFERROR(INDEX(MAESTRO!$B:$B,MATCH($A62,MAESTRO!$P:$P,0)),""))</f>
        <v/>
      </c>
      <c r="D62" s="365">
        <f>IF($A62="","",IFERROR(INDEX(MAESTRO!$D:$D,MATCH($A62,MAESTRO!$P:$P,0)),""))</f>
        <v/>
      </c>
      <c r="E62" s="365">
        <f>IF($A62="","",IFERROR(INDEX(MAESTRO!$F:$F,MATCH($A62,MAESTRO!$P:$P,0)),""))</f>
        <v/>
      </c>
      <c r="F62" s="365">
        <f>IF($A62="","",IFERROR(INDEX(MAESTRO!$G:$G,MATCH($A62,MAESTRO!$P:$P,0)),""))</f>
        <v/>
      </c>
      <c r="G62" s="365">
        <f>IF($A62="","",IFERROR(INDEX(MAESTRO!$L:$L,MATCH($A62,MAESTRO!$P:$P,0)),""))</f>
        <v/>
      </c>
      <c r="H62" s="365">
        <f>IF($A62="","",IFERROR(INDEX(MAESTRO!$K:$K,MATCH($A62,MAESTRO!$P:$P,0)),""))</f>
        <v/>
      </c>
      <c r="I62" s="365">
        <f>IF($A62="","",IFERROR(INDEX(MAESTRO!$M:$M,MATCH($A62,MAESTRO!$P:$P,0)),""))</f>
        <v/>
      </c>
    </row>
    <row r="63">
      <c r="A63" s="365">
        <f>IF(COUNTIF(MAESTRO!$P:$P,PARAMETROS!$B$8+ROW(A62))&gt;0,PARAMETROS!$B$8+ROW(A62),"")</f>
        <v/>
      </c>
      <c r="B63" s="365">
        <f>IF($A63="","",IFERROR(INDEX(MAESTRO!$A:$A,MATCH($A63,MAESTRO!$P:$P,0)),""))</f>
        <v/>
      </c>
      <c r="C63" s="365">
        <f>IF($A63="","",IFERROR(INDEX(MAESTRO!$B:$B,MATCH($A63,MAESTRO!$P:$P,0)),""))</f>
        <v/>
      </c>
      <c r="D63" s="365">
        <f>IF($A63="","",IFERROR(INDEX(MAESTRO!$D:$D,MATCH($A63,MAESTRO!$P:$P,0)),""))</f>
        <v/>
      </c>
      <c r="E63" s="365">
        <f>IF($A63="","",IFERROR(INDEX(MAESTRO!$F:$F,MATCH($A63,MAESTRO!$P:$P,0)),""))</f>
        <v/>
      </c>
      <c r="F63" s="365">
        <f>IF($A63="","",IFERROR(INDEX(MAESTRO!$G:$G,MATCH($A63,MAESTRO!$P:$P,0)),""))</f>
        <v/>
      </c>
      <c r="G63" s="365">
        <f>IF($A63="","",IFERROR(INDEX(MAESTRO!$L:$L,MATCH($A63,MAESTRO!$P:$P,0)),""))</f>
        <v/>
      </c>
      <c r="H63" s="365">
        <f>IF($A63="","",IFERROR(INDEX(MAESTRO!$K:$K,MATCH($A63,MAESTRO!$P:$P,0)),""))</f>
        <v/>
      </c>
      <c r="I63" s="365">
        <f>IF($A63="","",IFERROR(INDEX(MAESTRO!$M:$M,MATCH($A63,MAESTRO!$P:$P,0)),""))</f>
        <v/>
      </c>
    </row>
    <row r="64">
      <c r="A64" s="365">
        <f>IF(COUNTIF(MAESTRO!$P:$P,PARAMETROS!$B$8+ROW(A63))&gt;0,PARAMETROS!$B$8+ROW(A63),"")</f>
        <v/>
      </c>
      <c r="B64" s="365">
        <f>IF($A64="","",IFERROR(INDEX(MAESTRO!$A:$A,MATCH($A64,MAESTRO!$P:$P,0)),""))</f>
        <v/>
      </c>
      <c r="C64" s="365">
        <f>IF($A64="","",IFERROR(INDEX(MAESTRO!$B:$B,MATCH($A64,MAESTRO!$P:$P,0)),""))</f>
        <v/>
      </c>
      <c r="D64" s="365">
        <f>IF($A64="","",IFERROR(INDEX(MAESTRO!$D:$D,MATCH($A64,MAESTRO!$P:$P,0)),""))</f>
        <v/>
      </c>
      <c r="E64" s="365">
        <f>IF($A64="","",IFERROR(INDEX(MAESTRO!$F:$F,MATCH($A64,MAESTRO!$P:$P,0)),""))</f>
        <v/>
      </c>
      <c r="F64" s="365">
        <f>IF($A64="","",IFERROR(INDEX(MAESTRO!$G:$G,MATCH($A64,MAESTRO!$P:$P,0)),""))</f>
        <v/>
      </c>
      <c r="G64" s="365">
        <f>IF($A64="","",IFERROR(INDEX(MAESTRO!$L:$L,MATCH($A64,MAESTRO!$P:$P,0)),""))</f>
        <v/>
      </c>
      <c r="H64" s="365">
        <f>IF($A64="","",IFERROR(INDEX(MAESTRO!$K:$K,MATCH($A64,MAESTRO!$P:$P,0)),""))</f>
        <v/>
      </c>
      <c r="I64" s="365">
        <f>IF($A64="","",IFERROR(INDEX(MAESTRO!$M:$M,MATCH($A64,MAESTRO!$P:$P,0)),""))</f>
        <v/>
      </c>
    </row>
    <row r="65">
      <c r="A65" s="365">
        <f>IF(COUNTIF(MAESTRO!$P:$P,PARAMETROS!$B$8+ROW(A64))&gt;0,PARAMETROS!$B$8+ROW(A64),"")</f>
        <v/>
      </c>
      <c r="B65" s="365">
        <f>IF($A65="","",IFERROR(INDEX(MAESTRO!$A:$A,MATCH($A65,MAESTRO!$P:$P,0)),""))</f>
        <v/>
      </c>
      <c r="C65" s="365">
        <f>IF($A65="","",IFERROR(INDEX(MAESTRO!$B:$B,MATCH($A65,MAESTRO!$P:$P,0)),""))</f>
        <v/>
      </c>
      <c r="D65" s="365">
        <f>IF($A65="","",IFERROR(INDEX(MAESTRO!$D:$D,MATCH($A65,MAESTRO!$P:$P,0)),""))</f>
        <v/>
      </c>
      <c r="E65" s="365">
        <f>IF($A65="","",IFERROR(INDEX(MAESTRO!$F:$F,MATCH($A65,MAESTRO!$P:$P,0)),""))</f>
        <v/>
      </c>
      <c r="F65" s="365">
        <f>IF($A65="","",IFERROR(INDEX(MAESTRO!$G:$G,MATCH($A65,MAESTRO!$P:$P,0)),""))</f>
        <v/>
      </c>
      <c r="G65" s="365">
        <f>IF($A65="","",IFERROR(INDEX(MAESTRO!$L:$L,MATCH($A65,MAESTRO!$P:$P,0)),""))</f>
        <v/>
      </c>
      <c r="H65" s="365">
        <f>IF($A65="","",IFERROR(INDEX(MAESTRO!$K:$K,MATCH($A65,MAESTRO!$P:$P,0)),""))</f>
        <v/>
      </c>
      <c r="I65" s="365">
        <f>IF($A65="","",IFERROR(INDEX(MAESTRO!$M:$M,MATCH($A65,MAESTRO!$P:$P,0)),""))</f>
        <v/>
      </c>
    </row>
    <row r="66">
      <c r="A66" s="365">
        <f>IF(COUNTIF(MAESTRO!$P:$P,PARAMETROS!$B$8+ROW(A65))&gt;0,PARAMETROS!$B$8+ROW(A65),"")</f>
        <v/>
      </c>
      <c r="B66" s="365">
        <f>IF($A66="","",IFERROR(INDEX(MAESTRO!$A:$A,MATCH($A66,MAESTRO!$P:$P,0)),""))</f>
        <v/>
      </c>
      <c r="C66" s="365">
        <f>IF($A66="","",IFERROR(INDEX(MAESTRO!$B:$B,MATCH($A66,MAESTRO!$P:$P,0)),""))</f>
        <v/>
      </c>
      <c r="D66" s="365">
        <f>IF($A66="","",IFERROR(INDEX(MAESTRO!$D:$D,MATCH($A66,MAESTRO!$P:$P,0)),""))</f>
        <v/>
      </c>
      <c r="E66" s="365">
        <f>IF($A66="","",IFERROR(INDEX(MAESTRO!$F:$F,MATCH($A66,MAESTRO!$P:$P,0)),""))</f>
        <v/>
      </c>
      <c r="F66" s="365">
        <f>IF($A66="","",IFERROR(INDEX(MAESTRO!$G:$G,MATCH($A66,MAESTRO!$P:$P,0)),""))</f>
        <v/>
      </c>
      <c r="G66" s="365">
        <f>IF($A66="","",IFERROR(INDEX(MAESTRO!$L:$L,MATCH($A66,MAESTRO!$P:$P,0)),""))</f>
        <v/>
      </c>
      <c r="H66" s="365">
        <f>IF($A66="","",IFERROR(INDEX(MAESTRO!$K:$K,MATCH($A66,MAESTRO!$P:$P,0)),""))</f>
        <v/>
      </c>
      <c r="I66" s="365">
        <f>IF($A66="","",IFERROR(INDEX(MAESTRO!$M:$M,MATCH($A66,MAESTRO!$P:$P,0)),""))</f>
        <v/>
      </c>
    </row>
    <row r="67">
      <c r="A67" s="365">
        <f>IF(COUNTIF(MAESTRO!$P:$P,PARAMETROS!$B$8+ROW(A66))&gt;0,PARAMETROS!$B$8+ROW(A66),"")</f>
        <v/>
      </c>
      <c r="B67" s="365">
        <f>IF($A67="","",IFERROR(INDEX(MAESTRO!$A:$A,MATCH($A67,MAESTRO!$P:$P,0)),""))</f>
        <v/>
      </c>
      <c r="C67" s="365">
        <f>IF($A67="","",IFERROR(INDEX(MAESTRO!$B:$B,MATCH($A67,MAESTRO!$P:$P,0)),""))</f>
        <v/>
      </c>
      <c r="D67" s="365">
        <f>IF($A67="","",IFERROR(INDEX(MAESTRO!$D:$D,MATCH($A67,MAESTRO!$P:$P,0)),""))</f>
        <v/>
      </c>
      <c r="E67" s="365">
        <f>IF($A67="","",IFERROR(INDEX(MAESTRO!$F:$F,MATCH($A67,MAESTRO!$P:$P,0)),""))</f>
        <v/>
      </c>
      <c r="F67" s="365">
        <f>IF($A67="","",IFERROR(INDEX(MAESTRO!$G:$G,MATCH($A67,MAESTRO!$P:$P,0)),""))</f>
        <v/>
      </c>
      <c r="G67" s="365">
        <f>IF($A67="","",IFERROR(INDEX(MAESTRO!$L:$L,MATCH($A67,MAESTRO!$P:$P,0)),""))</f>
        <v/>
      </c>
      <c r="H67" s="365">
        <f>IF($A67="","",IFERROR(INDEX(MAESTRO!$K:$K,MATCH($A67,MAESTRO!$P:$P,0)),""))</f>
        <v/>
      </c>
      <c r="I67" s="365">
        <f>IF($A67="","",IFERROR(INDEX(MAESTRO!$M:$M,MATCH($A67,MAESTRO!$P:$P,0)),""))</f>
        <v/>
      </c>
    </row>
    <row r="68">
      <c r="A68" s="365">
        <f>IF(COUNTIF(MAESTRO!$P:$P,PARAMETROS!$B$8+ROW(A67))&gt;0,PARAMETROS!$B$8+ROW(A67),"")</f>
        <v/>
      </c>
      <c r="B68" s="365">
        <f>IF($A68="","",IFERROR(INDEX(MAESTRO!$A:$A,MATCH($A68,MAESTRO!$P:$P,0)),""))</f>
        <v/>
      </c>
      <c r="C68" s="365">
        <f>IF($A68="","",IFERROR(INDEX(MAESTRO!$B:$B,MATCH($A68,MAESTRO!$P:$P,0)),""))</f>
        <v/>
      </c>
      <c r="D68" s="365">
        <f>IF($A68="","",IFERROR(INDEX(MAESTRO!$D:$D,MATCH($A68,MAESTRO!$P:$P,0)),""))</f>
        <v/>
      </c>
      <c r="E68" s="365">
        <f>IF($A68="","",IFERROR(INDEX(MAESTRO!$F:$F,MATCH($A68,MAESTRO!$P:$P,0)),""))</f>
        <v/>
      </c>
      <c r="F68" s="365">
        <f>IF($A68="","",IFERROR(INDEX(MAESTRO!$G:$G,MATCH($A68,MAESTRO!$P:$P,0)),""))</f>
        <v/>
      </c>
      <c r="G68" s="365">
        <f>IF($A68="","",IFERROR(INDEX(MAESTRO!$L:$L,MATCH($A68,MAESTRO!$P:$P,0)),""))</f>
        <v/>
      </c>
      <c r="H68" s="365">
        <f>IF($A68="","",IFERROR(INDEX(MAESTRO!$K:$K,MATCH($A68,MAESTRO!$P:$P,0)),""))</f>
        <v/>
      </c>
      <c r="I68" s="365">
        <f>IF($A68="","",IFERROR(INDEX(MAESTRO!$M:$M,MATCH($A68,MAESTRO!$P:$P,0)),""))</f>
        <v/>
      </c>
    </row>
    <row r="69">
      <c r="A69" s="365">
        <f>IF(COUNTIF(MAESTRO!$P:$P,PARAMETROS!$B$8+ROW(A68))&gt;0,PARAMETROS!$B$8+ROW(A68),"")</f>
        <v/>
      </c>
      <c r="B69" s="365">
        <f>IF($A69="","",IFERROR(INDEX(MAESTRO!$A:$A,MATCH($A69,MAESTRO!$P:$P,0)),""))</f>
        <v/>
      </c>
      <c r="C69" s="365">
        <f>IF($A69="","",IFERROR(INDEX(MAESTRO!$B:$B,MATCH($A69,MAESTRO!$P:$P,0)),""))</f>
        <v/>
      </c>
      <c r="D69" s="365">
        <f>IF($A69="","",IFERROR(INDEX(MAESTRO!$D:$D,MATCH($A69,MAESTRO!$P:$P,0)),""))</f>
        <v/>
      </c>
      <c r="E69" s="365">
        <f>IF($A69="","",IFERROR(INDEX(MAESTRO!$F:$F,MATCH($A69,MAESTRO!$P:$P,0)),""))</f>
        <v/>
      </c>
      <c r="F69" s="365">
        <f>IF($A69="","",IFERROR(INDEX(MAESTRO!$G:$G,MATCH($A69,MAESTRO!$P:$P,0)),""))</f>
        <v/>
      </c>
      <c r="G69" s="365">
        <f>IF($A69="","",IFERROR(INDEX(MAESTRO!$L:$L,MATCH($A69,MAESTRO!$P:$P,0)),""))</f>
        <v/>
      </c>
      <c r="H69" s="365">
        <f>IF($A69="","",IFERROR(INDEX(MAESTRO!$K:$K,MATCH($A69,MAESTRO!$P:$P,0)),""))</f>
        <v/>
      </c>
      <c r="I69" s="365">
        <f>IF($A69="","",IFERROR(INDEX(MAESTRO!$M:$M,MATCH($A69,MAESTRO!$P:$P,0)),""))</f>
        <v/>
      </c>
    </row>
    <row r="70">
      <c r="A70" s="365">
        <f>IF(COUNTIF(MAESTRO!$P:$P,PARAMETROS!$B$8+ROW(A69))&gt;0,PARAMETROS!$B$8+ROW(A69),"")</f>
        <v/>
      </c>
      <c r="B70" s="365">
        <f>IF($A70="","",IFERROR(INDEX(MAESTRO!$A:$A,MATCH($A70,MAESTRO!$P:$P,0)),""))</f>
        <v/>
      </c>
      <c r="C70" s="365">
        <f>IF($A70="","",IFERROR(INDEX(MAESTRO!$B:$B,MATCH($A70,MAESTRO!$P:$P,0)),""))</f>
        <v/>
      </c>
      <c r="D70" s="365">
        <f>IF($A70="","",IFERROR(INDEX(MAESTRO!$D:$D,MATCH($A70,MAESTRO!$P:$P,0)),""))</f>
        <v/>
      </c>
      <c r="E70" s="365">
        <f>IF($A70="","",IFERROR(INDEX(MAESTRO!$F:$F,MATCH($A70,MAESTRO!$P:$P,0)),""))</f>
        <v/>
      </c>
      <c r="F70" s="365">
        <f>IF($A70="","",IFERROR(INDEX(MAESTRO!$G:$G,MATCH($A70,MAESTRO!$P:$P,0)),""))</f>
        <v/>
      </c>
      <c r="G70" s="365">
        <f>IF($A70="","",IFERROR(INDEX(MAESTRO!$L:$L,MATCH($A70,MAESTRO!$P:$P,0)),""))</f>
        <v/>
      </c>
      <c r="H70" s="365">
        <f>IF($A70="","",IFERROR(INDEX(MAESTRO!$K:$K,MATCH($A70,MAESTRO!$P:$P,0)),""))</f>
        <v/>
      </c>
      <c r="I70" s="365">
        <f>IF($A70="","",IFERROR(INDEX(MAESTRO!$M:$M,MATCH($A70,MAESTRO!$P:$P,0)),""))</f>
        <v/>
      </c>
    </row>
    <row r="71">
      <c r="A71" s="365">
        <f>IF(COUNTIF(MAESTRO!$P:$P,PARAMETROS!$B$8+ROW(A70))&gt;0,PARAMETROS!$B$8+ROW(A70),"")</f>
        <v/>
      </c>
      <c r="B71" s="365">
        <f>IF($A71="","",IFERROR(INDEX(MAESTRO!$A:$A,MATCH($A71,MAESTRO!$P:$P,0)),""))</f>
        <v/>
      </c>
      <c r="C71" s="365">
        <f>IF($A71="","",IFERROR(INDEX(MAESTRO!$B:$B,MATCH($A71,MAESTRO!$P:$P,0)),""))</f>
        <v/>
      </c>
      <c r="D71" s="365">
        <f>IF($A71="","",IFERROR(INDEX(MAESTRO!$D:$D,MATCH($A71,MAESTRO!$P:$P,0)),""))</f>
        <v/>
      </c>
      <c r="E71" s="365">
        <f>IF($A71="","",IFERROR(INDEX(MAESTRO!$F:$F,MATCH($A71,MAESTRO!$P:$P,0)),""))</f>
        <v/>
      </c>
      <c r="F71" s="365">
        <f>IF($A71="","",IFERROR(INDEX(MAESTRO!$G:$G,MATCH($A71,MAESTRO!$P:$P,0)),""))</f>
        <v/>
      </c>
      <c r="G71" s="365">
        <f>IF($A71="","",IFERROR(INDEX(MAESTRO!$L:$L,MATCH($A71,MAESTRO!$P:$P,0)),""))</f>
        <v/>
      </c>
      <c r="H71" s="365">
        <f>IF($A71="","",IFERROR(INDEX(MAESTRO!$K:$K,MATCH($A71,MAESTRO!$P:$P,0)),""))</f>
        <v/>
      </c>
      <c r="I71" s="365">
        <f>IF($A71="","",IFERROR(INDEX(MAESTRO!$M:$M,MATCH($A71,MAESTRO!$P:$P,0)),""))</f>
        <v/>
      </c>
    </row>
    <row r="72">
      <c r="A72" s="365">
        <f>IF(COUNTIF(MAESTRO!$P:$P,PARAMETROS!$B$8+ROW(A71))&gt;0,PARAMETROS!$B$8+ROW(A71),"")</f>
        <v/>
      </c>
      <c r="B72" s="365">
        <f>IF($A72="","",IFERROR(INDEX(MAESTRO!$A:$A,MATCH($A72,MAESTRO!$P:$P,0)),""))</f>
        <v/>
      </c>
      <c r="C72" s="365">
        <f>IF($A72="","",IFERROR(INDEX(MAESTRO!$B:$B,MATCH($A72,MAESTRO!$P:$P,0)),""))</f>
        <v/>
      </c>
      <c r="D72" s="365">
        <f>IF($A72="","",IFERROR(INDEX(MAESTRO!$D:$D,MATCH($A72,MAESTRO!$P:$P,0)),""))</f>
        <v/>
      </c>
      <c r="E72" s="365">
        <f>IF($A72="","",IFERROR(INDEX(MAESTRO!$F:$F,MATCH($A72,MAESTRO!$P:$P,0)),""))</f>
        <v/>
      </c>
      <c r="F72" s="365">
        <f>IF($A72="","",IFERROR(INDEX(MAESTRO!$G:$G,MATCH($A72,MAESTRO!$P:$P,0)),""))</f>
        <v/>
      </c>
      <c r="G72" s="365">
        <f>IF($A72="","",IFERROR(INDEX(MAESTRO!$L:$L,MATCH($A72,MAESTRO!$P:$P,0)),""))</f>
        <v/>
      </c>
      <c r="H72" s="365">
        <f>IF($A72="","",IFERROR(INDEX(MAESTRO!$K:$K,MATCH($A72,MAESTRO!$P:$P,0)),""))</f>
        <v/>
      </c>
      <c r="I72" s="365">
        <f>IF($A72="","",IFERROR(INDEX(MAESTRO!$M:$M,MATCH($A72,MAESTRO!$P:$P,0)),""))</f>
        <v/>
      </c>
    </row>
    <row r="73">
      <c r="A73" s="365">
        <f>IF(COUNTIF(MAESTRO!$P:$P,PARAMETROS!$B$8+ROW(A72))&gt;0,PARAMETROS!$B$8+ROW(A72),"")</f>
        <v/>
      </c>
      <c r="B73" s="365">
        <f>IF($A73="","",IFERROR(INDEX(MAESTRO!$A:$A,MATCH($A73,MAESTRO!$P:$P,0)),""))</f>
        <v/>
      </c>
      <c r="C73" s="365">
        <f>IF($A73="","",IFERROR(INDEX(MAESTRO!$B:$B,MATCH($A73,MAESTRO!$P:$P,0)),""))</f>
        <v/>
      </c>
      <c r="D73" s="365">
        <f>IF($A73="","",IFERROR(INDEX(MAESTRO!$D:$D,MATCH($A73,MAESTRO!$P:$P,0)),""))</f>
        <v/>
      </c>
      <c r="E73" s="365">
        <f>IF($A73="","",IFERROR(INDEX(MAESTRO!$F:$F,MATCH($A73,MAESTRO!$P:$P,0)),""))</f>
        <v/>
      </c>
      <c r="F73" s="365">
        <f>IF($A73="","",IFERROR(INDEX(MAESTRO!$G:$G,MATCH($A73,MAESTRO!$P:$P,0)),""))</f>
        <v/>
      </c>
      <c r="G73" s="365">
        <f>IF($A73="","",IFERROR(INDEX(MAESTRO!$L:$L,MATCH($A73,MAESTRO!$P:$P,0)),""))</f>
        <v/>
      </c>
      <c r="H73" s="365">
        <f>IF($A73="","",IFERROR(INDEX(MAESTRO!$K:$K,MATCH($A73,MAESTRO!$P:$P,0)),""))</f>
        <v/>
      </c>
      <c r="I73" s="365">
        <f>IF($A73="","",IFERROR(INDEX(MAESTRO!$M:$M,MATCH($A73,MAESTRO!$P:$P,0)),""))</f>
        <v/>
      </c>
    </row>
    <row r="74">
      <c r="A74" s="365">
        <f>IF(COUNTIF(MAESTRO!$P:$P,PARAMETROS!$B$8+ROW(A73))&gt;0,PARAMETROS!$B$8+ROW(A73),"")</f>
        <v/>
      </c>
      <c r="B74" s="365">
        <f>IF($A74="","",IFERROR(INDEX(MAESTRO!$A:$A,MATCH($A74,MAESTRO!$P:$P,0)),""))</f>
        <v/>
      </c>
      <c r="C74" s="365">
        <f>IF($A74="","",IFERROR(INDEX(MAESTRO!$B:$B,MATCH($A74,MAESTRO!$P:$P,0)),""))</f>
        <v/>
      </c>
      <c r="D74" s="365">
        <f>IF($A74="","",IFERROR(INDEX(MAESTRO!$D:$D,MATCH($A74,MAESTRO!$P:$P,0)),""))</f>
        <v/>
      </c>
      <c r="E74" s="365">
        <f>IF($A74="","",IFERROR(INDEX(MAESTRO!$F:$F,MATCH($A74,MAESTRO!$P:$P,0)),""))</f>
        <v/>
      </c>
      <c r="F74" s="365">
        <f>IF($A74="","",IFERROR(INDEX(MAESTRO!$G:$G,MATCH($A74,MAESTRO!$P:$P,0)),""))</f>
        <v/>
      </c>
      <c r="G74" s="365">
        <f>IF($A74="","",IFERROR(INDEX(MAESTRO!$L:$L,MATCH($A74,MAESTRO!$P:$P,0)),""))</f>
        <v/>
      </c>
      <c r="H74" s="365">
        <f>IF($A74="","",IFERROR(INDEX(MAESTRO!$K:$K,MATCH($A74,MAESTRO!$P:$P,0)),""))</f>
        <v/>
      </c>
      <c r="I74" s="365">
        <f>IF($A74="","",IFERROR(INDEX(MAESTRO!$M:$M,MATCH($A74,MAESTRO!$P:$P,0)),""))</f>
        <v/>
      </c>
    </row>
    <row r="75">
      <c r="A75" s="365">
        <f>IF(COUNTIF(MAESTRO!$P:$P,PARAMETROS!$B$8+ROW(A74))&gt;0,PARAMETROS!$B$8+ROW(A74),"")</f>
        <v/>
      </c>
      <c r="B75" s="365">
        <f>IF($A75="","",IFERROR(INDEX(MAESTRO!$A:$A,MATCH($A75,MAESTRO!$P:$P,0)),""))</f>
        <v/>
      </c>
      <c r="C75" s="365">
        <f>IF($A75="","",IFERROR(INDEX(MAESTRO!$B:$B,MATCH($A75,MAESTRO!$P:$P,0)),""))</f>
        <v/>
      </c>
      <c r="D75" s="365">
        <f>IF($A75="","",IFERROR(INDEX(MAESTRO!$D:$D,MATCH($A75,MAESTRO!$P:$P,0)),""))</f>
        <v/>
      </c>
      <c r="E75" s="365">
        <f>IF($A75="","",IFERROR(INDEX(MAESTRO!$F:$F,MATCH($A75,MAESTRO!$P:$P,0)),""))</f>
        <v/>
      </c>
      <c r="F75" s="365">
        <f>IF($A75="","",IFERROR(INDEX(MAESTRO!$G:$G,MATCH($A75,MAESTRO!$P:$P,0)),""))</f>
        <v/>
      </c>
      <c r="G75" s="365">
        <f>IF($A75="","",IFERROR(INDEX(MAESTRO!$L:$L,MATCH($A75,MAESTRO!$P:$P,0)),""))</f>
        <v/>
      </c>
      <c r="H75" s="365">
        <f>IF($A75="","",IFERROR(INDEX(MAESTRO!$K:$K,MATCH($A75,MAESTRO!$P:$P,0)),""))</f>
        <v/>
      </c>
      <c r="I75" s="365">
        <f>IF($A75="","",IFERROR(INDEX(MAESTRO!$M:$M,MATCH($A75,MAESTRO!$P:$P,0)),""))</f>
        <v/>
      </c>
    </row>
    <row r="76">
      <c r="A76" s="365">
        <f>IF(COUNTIF(MAESTRO!$P:$P,PARAMETROS!$B$8+ROW(A75))&gt;0,PARAMETROS!$B$8+ROW(A75),"")</f>
        <v/>
      </c>
      <c r="B76" s="365">
        <f>IF($A76="","",IFERROR(INDEX(MAESTRO!$A:$A,MATCH($A76,MAESTRO!$P:$P,0)),""))</f>
        <v/>
      </c>
      <c r="C76" s="365">
        <f>IF($A76="","",IFERROR(INDEX(MAESTRO!$B:$B,MATCH($A76,MAESTRO!$P:$P,0)),""))</f>
        <v/>
      </c>
      <c r="D76" s="365">
        <f>IF($A76="","",IFERROR(INDEX(MAESTRO!$D:$D,MATCH($A76,MAESTRO!$P:$P,0)),""))</f>
        <v/>
      </c>
      <c r="E76" s="365">
        <f>IF($A76="","",IFERROR(INDEX(MAESTRO!$F:$F,MATCH($A76,MAESTRO!$P:$P,0)),""))</f>
        <v/>
      </c>
      <c r="F76" s="365">
        <f>IF($A76="","",IFERROR(INDEX(MAESTRO!$G:$G,MATCH($A76,MAESTRO!$P:$P,0)),""))</f>
        <v/>
      </c>
      <c r="G76" s="365">
        <f>IF($A76="","",IFERROR(INDEX(MAESTRO!$L:$L,MATCH($A76,MAESTRO!$P:$P,0)),""))</f>
        <v/>
      </c>
      <c r="H76" s="365">
        <f>IF($A76="","",IFERROR(INDEX(MAESTRO!$K:$K,MATCH($A76,MAESTRO!$P:$P,0)),""))</f>
        <v/>
      </c>
      <c r="I76" s="365">
        <f>IF($A76="","",IFERROR(INDEX(MAESTRO!$M:$M,MATCH($A76,MAESTRO!$P:$P,0)),""))</f>
        <v/>
      </c>
    </row>
    <row r="77">
      <c r="A77" s="365">
        <f>IF(COUNTIF(MAESTRO!$P:$P,PARAMETROS!$B$8+ROW(A76))&gt;0,PARAMETROS!$B$8+ROW(A76),"")</f>
        <v/>
      </c>
      <c r="B77" s="365">
        <f>IF($A77="","",IFERROR(INDEX(MAESTRO!$A:$A,MATCH($A77,MAESTRO!$P:$P,0)),""))</f>
        <v/>
      </c>
      <c r="C77" s="365">
        <f>IF($A77="","",IFERROR(INDEX(MAESTRO!$B:$B,MATCH($A77,MAESTRO!$P:$P,0)),""))</f>
        <v/>
      </c>
      <c r="D77" s="365">
        <f>IF($A77="","",IFERROR(INDEX(MAESTRO!$D:$D,MATCH($A77,MAESTRO!$P:$P,0)),""))</f>
        <v/>
      </c>
      <c r="E77" s="365">
        <f>IF($A77="","",IFERROR(INDEX(MAESTRO!$F:$F,MATCH($A77,MAESTRO!$P:$P,0)),""))</f>
        <v/>
      </c>
      <c r="F77" s="365">
        <f>IF($A77="","",IFERROR(INDEX(MAESTRO!$G:$G,MATCH($A77,MAESTRO!$P:$P,0)),""))</f>
        <v/>
      </c>
      <c r="G77" s="365">
        <f>IF($A77="","",IFERROR(INDEX(MAESTRO!$L:$L,MATCH($A77,MAESTRO!$P:$P,0)),""))</f>
        <v/>
      </c>
      <c r="H77" s="365">
        <f>IF($A77="","",IFERROR(INDEX(MAESTRO!$K:$K,MATCH($A77,MAESTRO!$P:$P,0)),""))</f>
        <v/>
      </c>
      <c r="I77" s="365">
        <f>IF($A77="","",IFERROR(INDEX(MAESTRO!$M:$M,MATCH($A77,MAESTRO!$P:$P,0)),""))</f>
        <v/>
      </c>
    </row>
    <row r="78">
      <c r="A78" s="365">
        <f>IF(COUNTIF(MAESTRO!$P:$P,PARAMETROS!$B$8+ROW(A77))&gt;0,PARAMETROS!$B$8+ROW(A77),"")</f>
        <v/>
      </c>
      <c r="B78" s="365">
        <f>IF($A78="","",IFERROR(INDEX(MAESTRO!$A:$A,MATCH($A78,MAESTRO!$P:$P,0)),""))</f>
        <v/>
      </c>
      <c r="C78" s="365">
        <f>IF($A78="","",IFERROR(INDEX(MAESTRO!$B:$B,MATCH($A78,MAESTRO!$P:$P,0)),""))</f>
        <v/>
      </c>
      <c r="D78" s="365">
        <f>IF($A78="","",IFERROR(INDEX(MAESTRO!$D:$D,MATCH($A78,MAESTRO!$P:$P,0)),""))</f>
        <v/>
      </c>
      <c r="E78" s="365">
        <f>IF($A78="","",IFERROR(INDEX(MAESTRO!$F:$F,MATCH($A78,MAESTRO!$P:$P,0)),""))</f>
        <v/>
      </c>
      <c r="F78" s="365">
        <f>IF($A78="","",IFERROR(INDEX(MAESTRO!$G:$G,MATCH($A78,MAESTRO!$P:$P,0)),""))</f>
        <v/>
      </c>
      <c r="G78" s="365">
        <f>IF($A78="","",IFERROR(INDEX(MAESTRO!$L:$L,MATCH($A78,MAESTRO!$P:$P,0)),""))</f>
        <v/>
      </c>
      <c r="H78" s="365">
        <f>IF($A78="","",IFERROR(INDEX(MAESTRO!$K:$K,MATCH($A78,MAESTRO!$P:$P,0)),""))</f>
        <v/>
      </c>
      <c r="I78" s="365">
        <f>IF($A78="","",IFERROR(INDEX(MAESTRO!$M:$M,MATCH($A78,MAESTRO!$P:$P,0)),""))</f>
        <v/>
      </c>
    </row>
    <row r="79">
      <c r="A79" s="365">
        <f>IF(COUNTIF(MAESTRO!$P:$P,PARAMETROS!$B$8+ROW(A78))&gt;0,PARAMETROS!$B$8+ROW(A78),"")</f>
        <v/>
      </c>
      <c r="B79" s="365">
        <f>IF($A79="","",IFERROR(INDEX(MAESTRO!$A:$A,MATCH($A79,MAESTRO!$P:$P,0)),""))</f>
        <v/>
      </c>
      <c r="C79" s="365">
        <f>IF($A79="","",IFERROR(INDEX(MAESTRO!$B:$B,MATCH($A79,MAESTRO!$P:$P,0)),""))</f>
        <v/>
      </c>
      <c r="D79" s="365">
        <f>IF($A79="","",IFERROR(INDEX(MAESTRO!$D:$D,MATCH($A79,MAESTRO!$P:$P,0)),""))</f>
        <v/>
      </c>
      <c r="E79" s="365">
        <f>IF($A79="","",IFERROR(INDEX(MAESTRO!$F:$F,MATCH($A79,MAESTRO!$P:$P,0)),""))</f>
        <v/>
      </c>
      <c r="F79" s="365">
        <f>IF($A79="","",IFERROR(INDEX(MAESTRO!$G:$G,MATCH($A79,MAESTRO!$P:$P,0)),""))</f>
        <v/>
      </c>
      <c r="G79" s="365">
        <f>IF($A79="","",IFERROR(INDEX(MAESTRO!$L:$L,MATCH($A79,MAESTRO!$P:$P,0)),""))</f>
        <v/>
      </c>
      <c r="H79" s="365">
        <f>IF($A79="","",IFERROR(INDEX(MAESTRO!$K:$K,MATCH($A79,MAESTRO!$P:$P,0)),""))</f>
        <v/>
      </c>
      <c r="I79" s="365">
        <f>IF($A79="","",IFERROR(INDEX(MAESTRO!$M:$M,MATCH($A79,MAESTRO!$P:$P,0)),""))</f>
        <v/>
      </c>
    </row>
    <row r="80">
      <c r="A80" s="365">
        <f>IF(COUNTIF(MAESTRO!$P:$P,PARAMETROS!$B$8+ROW(A79))&gt;0,PARAMETROS!$B$8+ROW(A79),"")</f>
        <v/>
      </c>
      <c r="B80" s="365">
        <f>IF($A80="","",IFERROR(INDEX(MAESTRO!$A:$A,MATCH($A80,MAESTRO!$P:$P,0)),""))</f>
        <v/>
      </c>
      <c r="C80" s="365">
        <f>IF($A80="","",IFERROR(INDEX(MAESTRO!$B:$B,MATCH($A80,MAESTRO!$P:$P,0)),""))</f>
        <v/>
      </c>
      <c r="D80" s="365">
        <f>IF($A80="","",IFERROR(INDEX(MAESTRO!$D:$D,MATCH($A80,MAESTRO!$P:$P,0)),""))</f>
        <v/>
      </c>
      <c r="E80" s="365">
        <f>IF($A80="","",IFERROR(INDEX(MAESTRO!$F:$F,MATCH($A80,MAESTRO!$P:$P,0)),""))</f>
        <v/>
      </c>
      <c r="F80" s="365">
        <f>IF($A80="","",IFERROR(INDEX(MAESTRO!$G:$G,MATCH($A80,MAESTRO!$P:$P,0)),""))</f>
        <v/>
      </c>
      <c r="G80" s="365">
        <f>IF($A80="","",IFERROR(INDEX(MAESTRO!$L:$L,MATCH($A80,MAESTRO!$P:$P,0)),""))</f>
        <v/>
      </c>
      <c r="H80" s="365">
        <f>IF($A80="","",IFERROR(INDEX(MAESTRO!$K:$K,MATCH($A80,MAESTRO!$P:$P,0)),""))</f>
        <v/>
      </c>
      <c r="I80" s="365">
        <f>IF($A80="","",IFERROR(INDEX(MAESTRO!$M:$M,MATCH($A80,MAESTRO!$P:$P,0)),""))</f>
        <v/>
      </c>
    </row>
    <row r="81">
      <c r="A81" s="365">
        <f>IF(COUNTIF(MAESTRO!$P:$P,PARAMETROS!$B$8+ROW(A80))&gt;0,PARAMETROS!$B$8+ROW(A80),"")</f>
        <v/>
      </c>
      <c r="B81" s="365">
        <f>IF($A81="","",IFERROR(INDEX(MAESTRO!$A:$A,MATCH($A81,MAESTRO!$P:$P,0)),""))</f>
        <v/>
      </c>
      <c r="C81" s="365">
        <f>IF($A81="","",IFERROR(INDEX(MAESTRO!$B:$B,MATCH($A81,MAESTRO!$P:$P,0)),""))</f>
        <v/>
      </c>
      <c r="D81" s="365">
        <f>IF($A81="","",IFERROR(INDEX(MAESTRO!$D:$D,MATCH($A81,MAESTRO!$P:$P,0)),""))</f>
        <v/>
      </c>
      <c r="E81" s="365">
        <f>IF($A81="","",IFERROR(INDEX(MAESTRO!$F:$F,MATCH($A81,MAESTRO!$P:$P,0)),""))</f>
        <v/>
      </c>
      <c r="F81" s="365">
        <f>IF($A81="","",IFERROR(INDEX(MAESTRO!$G:$G,MATCH($A81,MAESTRO!$P:$P,0)),""))</f>
        <v/>
      </c>
      <c r="G81" s="365">
        <f>IF($A81="","",IFERROR(INDEX(MAESTRO!$L:$L,MATCH($A81,MAESTRO!$P:$P,0)),""))</f>
        <v/>
      </c>
      <c r="H81" s="365">
        <f>IF($A81="","",IFERROR(INDEX(MAESTRO!$K:$K,MATCH($A81,MAESTRO!$P:$P,0)),""))</f>
        <v/>
      </c>
      <c r="I81" s="365">
        <f>IF($A81="","",IFERROR(INDEX(MAESTRO!$M:$M,MATCH($A81,MAESTRO!$P:$P,0)),""))</f>
        <v/>
      </c>
    </row>
    <row r="82">
      <c r="A82" s="365">
        <f>IF(COUNTIF(MAESTRO!$P:$P,PARAMETROS!$B$8+ROW(A81))&gt;0,PARAMETROS!$B$8+ROW(A81),"")</f>
        <v/>
      </c>
      <c r="B82" s="365">
        <f>IF($A82="","",IFERROR(INDEX(MAESTRO!$A:$A,MATCH($A82,MAESTRO!$P:$P,0)),""))</f>
        <v/>
      </c>
      <c r="C82" s="365">
        <f>IF($A82="","",IFERROR(INDEX(MAESTRO!$B:$B,MATCH($A82,MAESTRO!$P:$P,0)),""))</f>
        <v/>
      </c>
      <c r="D82" s="365">
        <f>IF($A82="","",IFERROR(INDEX(MAESTRO!$D:$D,MATCH($A82,MAESTRO!$P:$P,0)),""))</f>
        <v/>
      </c>
      <c r="E82" s="365">
        <f>IF($A82="","",IFERROR(INDEX(MAESTRO!$F:$F,MATCH($A82,MAESTRO!$P:$P,0)),""))</f>
        <v/>
      </c>
      <c r="F82" s="365">
        <f>IF($A82="","",IFERROR(INDEX(MAESTRO!$G:$G,MATCH($A82,MAESTRO!$P:$P,0)),""))</f>
        <v/>
      </c>
      <c r="G82" s="365">
        <f>IF($A82="","",IFERROR(INDEX(MAESTRO!$L:$L,MATCH($A82,MAESTRO!$P:$P,0)),""))</f>
        <v/>
      </c>
      <c r="H82" s="365">
        <f>IF($A82="","",IFERROR(INDEX(MAESTRO!$K:$K,MATCH($A82,MAESTRO!$P:$P,0)),""))</f>
        <v/>
      </c>
      <c r="I82" s="365">
        <f>IF($A82="","",IFERROR(INDEX(MAESTRO!$M:$M,MATCH($A82,MAESTRO!$P:$P,0)),""))</f>
        <v/>
      </c>
    </row>
    <row r="83">
      <c r="A83" s="365">
        <f>IF(COUNTIF(MAESTRO!$P:$P,PARAMETROS!$B$8+ROW(A82))&gt;0,PARAMETROS!$B$8+ROW(A82),"")</f>
        <v/>
      </c>
      <c r="B83" s="365">
        <f>IF($A83="","",IFERROR(INDEX(MAESTRO!$A:$A,MATCH($A83,MAESTRO!$P:$P,0)),""))</f>
        <v/>
      </c>
      <c r="C83" s="365">
        <f>IF($A83="","",IFERROR(INDEX(MAESTRO!$B:$B,MATCH($A83,MAESTRO!$P:$P,0)),""))</f>
        <v/>
      </c>
      <c r="D83" s="365">
        <f>IF($A83="","",IFERROR(INDEX(MAESTRO!$D:$D,MATCH($A83,MAESTRO!$P:$P,0)),""))</f>
        <v/>
      </c>
      <c r="E83" s="365">
        <f>IF($A83="","",IFERROR(INDEX(MAESTRO!$F:$F,MATCH($A83,MAESTRO!$P:$P,0)),""))</f>
        <v/>
      </c>
      <c r="F83" s="365">
        <f>IF($A83="","",IFERROR(INDEX(MAESTRO!$G:$G,MATCH($A83,MAESTRO!$P:$P,0)),""))</f>
        <v/>
      </c>
      <c r="G83" s="365">
        <f>IF($A83="","",IFERROR(INDEX(MAESTRO!$L:$L,MATCH($A83,MAESTRO!$P:$P,0)),""))</f>
        <v/>
      </c>
      <c r="H83" s="365">
        <f>IF($A83="","",IFERROR(INDEX(MAESTRO!$K:$K,MATCH($A83,MAESTRO!$P:$P,0)),""))</f>
        <v/>
      </c>
      <c r="I83" s="365">
        <f>IF($A83="","",IFERROR(INDEX(MAESTRO!$M:$M,MATCH($A83,MAESTRO!$P:$P,0)),""))</f>
        <v/>
      </c>
    </row>
    <row r="84">
      <c r="A84" s="365">
        <f>IF(COUNTIF(MAESTRO!$P:$P,PARAMETROS!$B$8+ROW(A83))&gt;0,PARAMETROS!$B$8+ROW(A83),"")</f>
        <v/>
      </c>
      <c r="B84" s="365">
        <f>IF($A84="","",IFERROR(INDEX(MAESTRO!$A:$A,MATCH($A84,MAESTRO!$P:$P,0)),""))</f>
        <v/>
      </c>
      <c r="C84" s="365">
        <f>IF($A84="","",IFERROR(INDEX(MAESTRO!$B:$B,MATCH($A84,MAESTRO!$P:$P,0)),""))</f>
        <v/>
      </c>
      <c r="D84" s="365">
        <f>IF($A84="","",IFERROR(INDEX(MAESTRO!$D:$D,MATCH($A84,MAESTRO!$P:$P,0)),""))</f>
        <v/>
      </c>
      <c r="E84" s="365">
        <f>IF($A84="","",IFERROR(INDEX(MAESTRO!$F:$F,MATCH($A84,MAESTRO!$P:$P,0)),""))</f>
        <v/>
      </c>
      <c r="F84" s="365">
        <f>IF($A84="","",IFERROR(INDEX(MAESTRO!$G:$G,MATCH($A84,MAESTRO!$P:$P,0)),""))</f>
        <v/>
      </c>
      <c r="G84" s="365">
        <f>IF($A84="","",IFERROR(INDEX(MAESTRO!$L:$L,MATCH($A84,MAESTRO!$P:$P,0)),""))</f>
        <v/>
      </c>
      <c r="H84" s="365">
        <f>IF($A84="","",IFERROR(INDEX(MAESTRO!$K:$K,MATCH($A84,MAESTRO!$P:$P,0)),""))</f>
        <v/>
      </c>
      <c r="I84" s="365">
        <f>IF($A84="","",IFERROR(INDEX(MAESTRO!$M:$M,MATCH($A84,MAESTRO!$P:$P,0)),""))</f>
        <v/>
      </c>
    </row>
    <row r="85">
      <c r="A85" s="365">
        <f>IF(COUNTIF(MAESTRO!$P:$P,PARAMETROS!$B$8+ROW(A84))&gt;0,PARAMETROS!$B$8+ROW(A84),"")</f>
        <v/>
      </c>
      <c r="B85" s="365">
        <f>IF($A85="","",IFERROR(INDEX(MAESTRO!$A:$A,MATCH($A85,MAESTRO!$P:$P,0)),""))</f>
        <v/>
      </c>
      <c r="C85" s="365">
        <f>IF($A85="","",IFERROR(INDEX(MAESTRO!$B:$B,MATCH($A85,MAESTRO!$P:$P,0)),""))</f>
        <v/>
      </c>
      <c r="D85" s="365">
        <f>IF($A85="","",IFERROR(INDEX(MAESTRO!$D:$D,MATCH($A85,MAESTRO!$P:$P,0)),""))</f>
        <v/>
      </c>
      <c r="E85" s="365">
        <f>IF($A85="","",IFERROR(INDEX(MAESTRO!$F:$F,MATCH($A85,MAESTRO!$P:$P,0)),""))</f>
        <v/>
      </c>
      <c r="F85" s="365">
        <f>IF($A85="","",IFERROR(INDEX(MAESTRO!$G:$G,MATCH($A85,MAESTRO!$P:$P,0)),""))</f>
        <v/>
      </c>
      <c r="G85" s="365">
        <f>IF($A85="","",IFERROR(INDEX(MAESTRO!$L:$L,MATCH($A85,MAESTRO!$P:$P,0)),""))</f>
        <v/>
      </c>
      <c r="H85" s="365">
        <f>IF($A85="","",IFERROR(INDEX(MAESTRO!$K:$K,MATCH($A85,MAESTRO!$P:$P,0)),""))</f>
        <v/>
      </c>
      <c r="I85" s="365">
        <f>IF($A85="","",IFERROR(INDEX(MAESTRO!$M:$M,MATCH($A85,MAESTRO!$P:$P,0)),""))</f>
        <v/>
      </c>
    </row>
    <row r="86">
      <c r="A86" s="365">
        <f>IF(COUNTIF(MAESTRO!$P:$P,PARAMETROS!$B$8+ROW(A85))&gt;0,PARAMETROS!$B$8+ROW(A85),"")</f>
        <v/>
      </c>
      <c r="B86" s="365">
        <f>IF($A86="","",IFERROR(INDEX(MAESTRO!$A:$A,MATCH($A86,MAESTRO!$P:$P,0)),""))</f>
        <v/>
      </c>
      <c r="C86" s="365">
        <f>IF($A86="","",IFERROR(INDEX(MAESTRO!$B:$B,MATCH($A86,MAESTRO!$P:$P,0)),""))</f>
        <v/>
      </c>
      <c r="D86" s="365">
        <f>IF($A86="","",IFERROR(INDEX(MAESTRO!$D:$D,MATCH($A86,MAESTRO!$P:$P,0)),""))</f>
        <v/>
      </c>
      <c r="E86" s="365">
        <f>IF($A86="","",IFERROR(INDEX(MAESTRO!$F:$F,MATCH($A86,MAESTRO!$P:$P,0)),""))</f>
        <v/>
      </c>
      <c r="F86" s="365">
        <f>IF($A86="","",IFERROR(INDEX(MAESTRO!$G:$G,MATCH($A86,MAESTRO!$P:$P,0)),""))</f>
        <v/>
      </c>
      <c r="G86" s="365">
        <f>IF($A86="","",IFERROR(INDEX(MAESTRO!$L:$L,MATCH($A86,MAESTRO!$P:$P,0)),""))</f>
        <v/>
      </c>
      <c r="H86" s="365">
        <f>IF($A86="","",IFERROR(INDEX(MAESTRO!$K:$K,MATCH($A86,MAESTRO!$P:$P,0)),""))</f>
        <v/>
      </c>
      <c r="I86" s="365">
        <f>IF($A86="","",IFERROR(INDEX(MAESTRO!$M:$M,MATCH($A86,MAESTRO!$P:$P,0)),""))</f>
        <v/>
      </c>
    </row>
    <row r="87">
      <c r="A87" s="365">
        <f>IF(COUNTIF(MAESTRO!$P:$P,PARAMETROS!$B$8+ROW(A86))&gt;0,PARAMETROS!$B$8+ROW(A86),"")</f>
        <v/>
      </c>
      <c r="B87" s="365">
        <f>IF($A87="","",IFERROR(INDEX(MAESTRO!$A:$A,MATCH($A87,MAESTRO!$P:$P,0)),""))</f>
        <v/>
      </c>
      <c r="C87" s="365">
        <f>IF($A87="","",IFERROR(INDEX(MAESTRO!$B:$B,MATCH($A87,MAESTRO!$P:$P,0)),""))</f>
        <v/>
      </c>
      <c r="D87" s="365">
        <f>IF($A87="","",IFERROR(INDEX(MAESTRO!$D:$D,MATCH($A87,MAESTRO!$P:$P,0)),""))</f>
        <v/>
      </c>
      <c r="E87" s="365">
        <f>IF($A87="","",IFERROR(INDEX(MAESTRO!$F:$F,MATCH($A87,MAESTRO!$P:$P,0)),""))</f>
        <v/>
      </c>
      <c r="F87" s="365">
        <f>IF($A87="","",IFERROR(INDEX(MAESTRO!$G:$G,MATCH($A87,MAESTRO!$P:$P,0)),""))</f>
        <v/>
      </c>
      <c r="G87" s="365">
        <f>IF($A87="","",IFERROR(INDEX(MAESTRO!$L:$L,MATCH($A87,MAESTRO!$P:$P,0)),""))</f>
        <v/>
      </c>
      <c r="H87" s="365">
        <f>IF($A87="","",IFERROR(INDEX(MAESTRO!$K:$K,MATCH($A87,MAESTRO!$P:$P,0)),""))</f>
        <v/>
      </c>
      <c r="I87" s="365">
        <f>IF($A87="","",IFERROR(INDEX(MAESTRO!$M:$M,MATCH($A87,MAESTRO!$P:$P,0)),""))</f>
        <v/>
      </c>
    </row>
    <row r="88">
      <c r="A88" s="365">
        <f>IF(COUNTIF(MAESTRO!$P:$P,PARAMETROS!$B$8+ROW(A87))&gt;0,PARAMETROS!$B$8+ROW(A87),"")</f>
        <v/>
      </c>
      <c r="B88" s="365">
        <f>IF($A88="","",IFERROR(INDEX(MAESTRO!$A:$A,MATCH($A88,MAESTRO!$P:$P,0)),""))</f>
        <v/>
      </c>
      <c r="C88" s="365">
        <f>IF($A88="","",IFERROR(INDEX(MAESTRO!$B:$B,MATCH($A88,MAESTRO!$P:$P,0)),""))</f>
        <v/>
      </c>
      <c r="D88" s="365">
        <f>IF($A88="","",IFERROR(INDEX(MAESTRO!$D:$D,MATCH($A88,MAESTRO!$P:$P,0)),""))</f>
        <v/>
      </c>
      <c r="E88" s="365">
        <f>IF($A88="","",IFERROR(INDEX(MAESTRO!$F:$F,MATCH($A88,MAESTRO!$P:$P,0)),""))</f>
        <v/>
      </c>
      <c r="F88" s="365">
        <f>IF($A88="","",IFERROR(INDEX(MAESTRO!$G:$G,MATCH($A88,MAESTRO!$P:$P,0)),""))</f>
        <v/>
      </c>
      <c r="G88" s="365">
        <f>IF($A88="","",IFERROR(INDEX(MAESTRO!$L:$L,MATCH($A88,MAESTRO!$P:$P,0)),""))</f>
        <v/>
      </c>
      <c r="H88" s="365">
        <f>IF($A88="","",IFERROR(INDEX(MAESTRO!$K:$K,MATCH($A88,MAESTRO!$P:$P,0)),""))</f>
        <v/>
      </c>
      <c r="I88" s="365">
        <f>IF($A88="","",IFERROR(INDEX(MAESTRO!$M:$M,MATCH($A88,MAESTRO!$P:$P,0)),""))</f>
        <v/>
      </c>
    </row>
    <row r="89">
      <c r="A89" s="365">
        <f>IF(COUNTIF(MAESTRO!$P:$P,PARAMETROS!$B$8+ROW(A88))&gt;0,PARAMETROS!$B$8+ROW(A88),"")</f>
        <v/>
      </c>
      <c r="B89" s="365">
        <f>IF($A89="","",IFERROR(INDEX(MAESTRO!$A:$A,MATCH($A89,MAESTRO!$P:$P,0)),""))</f>
        <v/>
      </c>
      <c r="C89" s="365">
        <f>IF($A89="","",IFERROR(INDEX(MAESTRO!$B:$B,MATCH($A89,MAESTRO!$P:$P,0)),""))</f>
        <v/>
      </c>
      <c r="D89" s="365">
        <f>IF($A89="","",IFERROR(INDEX(MAESTRO!$D:$D,MATCH($A89,MAESTRO!$P:$P,0)),""))</f>
        <v/>
      </c>
      <c r="E89" s="365">
        <f>IF($A89="","",IFERROR(INDEX(MAESTRO!$F:$F,MATCH($A89,MAESTRO!$P:$P,0)),""))</f>
        <v/>
      </c>
      <c r="F89" s="365">
        <f>IF($A89="","",IFERROR(INDEX(MAESTRO!$G:$G,MATCH($A89,MAESTRO!$P:$P,0)),""))</f>
        <v/>
      </c>
      <c r="G89" s="365">
        <f>IF($A89="","",IFERROR(INDEX(MAESTRO!$L:$L,MATCH($A89,MAESTRO!$P:$P,0)),""))</f>
        <v/>
      </c>
      <c r="H89" s="365">
        <f>IF($A89="","",IFERROR(INDEX(MAESTRO!$K:$K,MATCH($A89,MAESTRO!$P:$P,0)),""))</f>
        <v/>
      </c>
      <c r="I89" s="365">
        <f>IF($A89="","",IFERROR(INDEX(MAESTRO!$M:$M,MATCH($A89,MAESTRO!$P:$P,0)),""))</f>
        <v/>
      </c>
    </row>
    <row r="90">
      <c r="A90" s="365">
        <f>IF(COUNTIF(MAESTRO!$P:$P,PARAMETROS!$B$8+ROW(A89))&gt;0,PARAMETROS!$B$8+ROW(A89),"")</f>
        <v/>
      </c>
      <c r="B90" s="365">
        <f>IF($A90="","",IFERROR(INDEX(MAESTRO!$A:$A,MATCH($A90,MAESTRO!$P:$P,0)),""))</f>
        <v/>
      </c>
      <c r="C90" s="365">
        <f>IF($A90="","",IFERROR(INDEX(MAESTRO!$B:$B,MATCH($A90,MAESTRO!$P:$P,0)),""))</f>
        <v/>
      </c>
      <c r="D90" s="365">
        <f>IF($A90="","",IFERROR(INDEX(MAESTRO!$D:$D,MATCH($A90,MAESTRO!$P:$P,0)),""))</f>
        <v/>
      </c>
      <c r="E90" s="365">
        <f>IF($A90="","",IFERROR(INDEX(MAESTRO!$F:$F,MATCH($A90,MAESTRO!$P:$P,0)),""))</f>
        <v/>
      </c>
      <c r="F90" s="365">
        <f>IF($A90="","",IFERROR(INDEX(MAESTRO!$G:$G,MATCH($A90,MAESTRO!$P:$P,0)),""))</f>
        <v/>
      </c>
      <c r="G90" s="365">
        <f>IF($A90="","",IFERROR(INDEX(MAESTRO!$L:$L,MATCH($A90,MAESTRO!$P:$P,0)),""))</f>
        <v/>
      </c>
      <c r="H90" s="365">
        <f>IF($A90="","",IFERROR(INDEX(MAESTRO!$K:$K,MATCH($A90,MAESTRO!$P:$P,0)),""))</f>
        <v/>
      </c>
      <c r="I90" s="365">
        <f>IF($A90="","",IFERROR(INDEX(MAESTRO!$M:$M,MATCH($A90,MAESTRO!$P:$P,0)),""))</f>
        <v/>
      </c>
    </row>
    <row r="91">
      <c r="A91" s="365">
        <f>IF(COUNTIF(MAESTRO!$P:$P,PARAMETROS!$B$8+ROW(A90))&gt;0,PARAMETROS!$B$8+ROW(A90),"")</f>
        <v/>
      </c>
      <c r="B91" s="365">
        <f>IF($A91="","",IFERROR(INDEX(MAESTRO!$A:$A,MATCH($A91,MAESTRO!$P:$P,0)),""))</f>
        <v/>
      </c>
      <c r="C91" s="365">
        <f>IF($A91="","",IFERROR(INDEX(MAESTRO!$B:$B,MATCH($A91,MAESTRO!$P:$P,0)),""))</f>
        <v/>
      </c>
      <c r="D91" s="365">
        <f>IF($A91="","",IFERROR(INDEX(MAESTRO!$D:$D,MATCH($A91,MAESTRO!$P:$P,0)),""))</f>
        <v/>
      </c>
      <c r="E91" s="365">
        <f>IF($A91="","",IFERROR(INDEX(MAESTRO!$F:$F,MATCH($A91,MAESTRO!$P:$P,0)),""))</f>
        <v/>
      </c>
      <c r="F91" s="365">
        <f>IF($A91="","",IFERROR(INDEX(MAESTRO!$G:$G,MATCH($A91,MAESTRO!$P:$P,0)),""))</f>
        <v/>
      </c>
      <c r="G91" s="365">
        <f>IF($A91="","",IFERROR(INDEX(MAESTRO!$L:$L,MATCH($A91,MAESTRO!$P:$P,0)),""))</f>
        <v/>
      </c>
      <c r="H91" s="365">
        <f>IF($A91="","",IFERROR(INDEX(MAESTRO!$K:$K,MATCH($A91,MAESTRO!$P:$P,0)),""))</f>
        <v/>
      </c>
      <c r="I91" s="365">
        <f>IF($A91="","",IFERROR(INDEX(MAESTRO!$M:$M,MATCH($A91,MAESTRO!$P:$P,0)),""))</f>
        <v/>
      </c>
    </row>
    <row r="92">
      <c r="A92" s="365">
        <f>IF(COUNTIF(MAESTRO!$P:$P,PARAMETROS!$B$8+ROW(A91))&gt;0,PARAMETROS!$B$8+ROW(A91),"")</f>
        <v/>
      </c>
      <c r="B92" s="365">
        <f>IF($A92="","",IFERROR(INDEX(MAESTRO!$A:$A,MATCH($A92,MAESTRO!$P:$P,0)),""))</f>
        <v/>
      </c>
      <c r="C92" s="365">
        <f>IF($A92="","",IFERROR(INDEX(MAESTRO!$B:$B,MATCH($A92,MAESTRO!$P:$P,0)),""))</f>
        <v/>
      </c>
      <c r="D92" s="365">
        <f>IF($A92="","",IFERROR(INDEX(MAESTRO!$D:$D,MATCH($A92,MAESTRO!$P:$P,0)),""))</f>
        <v/>
      </c>
      <c r="E92" s="365">
        <f>IF($A92="","",IFERROR(INDEX(MAESTRO!$F:$F,MATCH($A92,MAESTRO!$P:$P,0)),""))</f>
        <v/>
      </c>
      <c r="F92" s="365">
        <f>IF($A92="","",IFERROR(INDEX(MAESTRO!$G:$G,MATCH($A92,MAESTRO!$P:$P,0)),""))</f>
        <v/>
      </c>
      <c r="G92" s="365">
        <f>IF($A92="","",IFERROR(INDEX(MAESTRO!$L:$L,MATCH($A92,MAESTRO!$P:$P,0)),""))</f>
        <v/>
      </c>
      <c r="H92" s="365">
        <f>IF($A92="","",IFERROR(INDEX(MAESTRO!$K:$K,MATCH($A92,MAESTRO!$P:$P,0)),""))</f>
        <v/>
      </c>
      <c r="I92" s="365">
        <f>IF($A92="","",IFERROR(INDEX(MAESTRO!$M:$M,MATCH($A92,MAESTRO!$P:$P,0)),""))</f>
        <v/>
      </c>
    </row>
    <row r="93">
      <c r="A93" s="365">
        <f>IF(COUNTIF(MAESTRO!$P:$P,PARAMETROS!$B$8+ROW(A92))&gt;0,PARAMETROS!$B$8+ROW(A92),"")</f>
        <v/>
      </c>
      <c r="B93" s="365">
        <f>IF($A93="","",IFERROR(INDEX(MAESTRO!$A:$A,MATCH($A93,MAESTRO!$P:$P,0)),""))</f>
        <v/>
      </c>
      <c r="C93" s="365">
        <f>IF($A93="","",IFERROR(INDEX(MAESTRO!$B:$B,MATCH($A93,MAESTRO!$P:$P,0)),""))</f>
        <v/>
      </c>
      <c r="D93" s="365">
        <f>IF($A93="","",IFERROR(INDEX(MAESTRO!$D:$D,MATCH($A93,MAESTRO!$P:$P,0)),""))</f>
        <v/>
      </c>
      <c r="E93" s="365">
        <f>IF($A93="","",IFERROR(INDEX(MAESTRO!$F:$F,MATCH($A93,MAESTRO!$P:$P,0)),""))</f>
        <v/>
      </c>
      <c r="F93" s="365">
        <f>IF($A93="","",IFERROR(INDEX(MAESTRO!$G:$G,MATCH($A93,MAESTRO!$P:$P,0)),""))</f>
        <v/>
      </c>
      <c r="G93" s="365">
        <f>IF($A93="","",IFERROR(INDEX(MAESTRO!$L:$L,MATCH($A93,MAESTRO!$P:$P,0)),""))</f>
        <v/>
      </c>
      <c r="H93" s="365">
        <f>IF($A93="","",IFERROR(INDEX(MAESTRO!$K:$K,MATCH($A93,MAESTRO!$P:$P,0)),""))</f>
        <v/>
      </c>
      <c r="I93" s="365">
        <f>IF($A93="","",IFERROR(INDEX(MAESTRO!$M:$M,MATCH($A93,MAESTRO!$P:$P,0)),""))</f>
        <v/>
      </c>
    </row>
    <row r="94">
      <c r="A94" s="365">
        <f>IF(COUNTIF(MAESTRO!$P:$P,PARAMETROS!$B$8+ROW(A93))&gt;0,PARAMETROS!$B$8+ROW(A93),"")</f>
        <v/>
      </c>
      <c r="B94" s="365">
        <f>IF($A94="","",IFERROR(INDEX(MAESTRO!$A:$A,MATCH($A94,MAESTRO!$P:$P,0)),""))</f>
        <v/>
      </c>
      <c r="C94" s="365">
        <f>IF($A94="","",IFERROR(INDEX(MAESTRO!$B:$B,MATCH($A94,MAESTRO!$P:$P,0)),""))</f>
        <v/>
      </c>
      <c r="D94" s="365">
        <f>IF($A94="","",IFERROR(INDEX(MAESTRO!$D:$D,MATCH($A94,MAESTRO!$P:$P,0)),""))</f>
        <v/>
      </c>
      <c r="E94" s="365">
        <f>IF($A94="","",IFERROR(INDEX(MAESTRO!$F:$F,MATCH($A94,MAESTRO!$P:$P,0)),""))</f>
        <v/>
      </c>
      <c r="F94" s="365">
        <f>IF($A94="","",IFERROR(INDEX(MAESTRO!$G:$G,MATCH($A94,MAESTRO!$P:$P,0)),""))</f>
        <v/>
      </c>
      <c r="G94" s="365">
        <f>IF($A94="","",IFERROR(INDEX(MAESTRO!$L:$L,MATCH($A94,MAESTRO!$P:$P,0)),""))</f>
        <v/>
      </c>
      <c r="H94" s="365">
        <f>IF($A94="","",IFERROR(INDEX(MAESTRO!$K:$K,MATCH($A94,MAESTRO!$P:$P,0)),""))</f>
        <v/>
      </c>
      <c r="I94" s="365">
        <f>IF($A94="","",IFERROR(INDEX(MAESTRO!$M:$M,MATCH($A94,MAESTRO!$P:$P,0)),""))</f>
        <v/>
      </c>
    </row>
    <row r="95">
      <c r="A95" s="365">
        <f>IF(COUNTIF(MAESTRO!$P:$P,PARAMETROS!$B$8+ROW(A94))&gt;0,PARAMETROS!$B$8+ROW(A94),"")</f>
        <v/>
      </c>
      <c r="B95" s="365">
        <f>IF($A95="","",IFERROR(INDEX(MAESTRO!$A:$A,MATCH($A95,MAESTRO!$P:$P,0)),""))</f>
        <v/>
      </c>
      <c r="C95" s="365">
        <f>IF($A95="","",IFERROR(INDEX(MAESTRO!$B:$B,MATCH($A95,MAESTRO!$P:$P,0)),""))</f>
        <v/>
      </c>
      <c r="D95" s="365">
        <f>IF($A95="","",IFERROR(INDEX(MAESTRO!$D:$D,MATCH($A95,MAESTRO!$P:$P,0)),""))</f>
        <v/>
      </c>
      <c r="E95" s="365">
        <f>IF($A95="","",IFERROR(INDEX(MAESTRO!$F:$F,MATCH($A95,MAESTRO!$P:$P,0)),""))</f>
        <v/>
      </c>
      <c r="F95" s="365">
        <f>IF($A95="","",IFERROR(INDEX(MAESTRO!$G:$G,MATCH($A95,MAESTRO!$P:$P,0)),""))</f>
        <v/>
      </c>
      <c r="G95" s="365">
        <f>IF($A95="","",IFERROR(INDEX(MAESTRO!$L:$L,MATCH($A95,MAESTRO!$P:$P,0)),""))</f>
        <v/>
      </c>
      <c r="H95" s="365">
        <f>IF($A95="","",IFERROR(INDEX(MAESTRO!$K:$K,MATCH($A95,MAESTRO!$P:$P,0)),""))</f>
        <v/>
      </c>
      <c r="I95" s="365">
        <f>IF($A95="","",IFERROR(INDEX(MAESTRO!$M:$M,MATCH($A95,MAESTRO!$P:$P,0)),""))</f>
        <v/>
      </c>
    </row>
    <row r="96">
      <c r="A96" s="365">
        <f>IF(COUNTIF(MAESTRO!$P:$P,PARAMETROS!$B$8+ROW(A95))&gt;0,PARAMETROS!$B$8+ROW(A95),"")</f>
        <v/>
      </c>
      <c r="B96" s="365">
        <f>IF($A96="","",IFERROR(INDEX(MAESTRO!$A:$A,MATCH($A96,MAESTRO!$P:$P,0)),""))</f>
        <v/>
      </c>
      <c r="C96" s="365">
        <f>IF($A96="","",IFERROR(INDEX(MAESTRO!$B:$B,MATCH($A96,MAESTRO!$P:$P,0)),""))</f>
        <v/>
      </c>
      <c r="D96" s="365">
        <f>IF($A96="","",IFERROR(INDEX(MAESTRO!$D:$D,MATCH($A96,MAESTRO!$P:$P,0)),""))</f>
        <v/>
      </c>
      <c r="E96" s="365">
        <f>IF($A96="","",IFERROR(INDEX(MAESTRO!$F:$F,MATCH($A96,MAESTRO!$P:$P,0)),""))</f>
        <v/>
      </c>
      <c r="F96" s="365">
        <f>IF($A96="","",IFERROR(INDEX(MAESTRO!$G:$G,MATCH($A96,MAESTRO!$P:$P,0)),""))</f>
        <v/>
      </c>
      <c r="G96" s="365">
        <f>IF($A96="","",IFERROR(INDEX(MAESTRO!$L:$L,MATCH($A96,MAESTRO!$P:$P,0)),""))</f>
        <v/>
      </c>
      <c r="H96" s="365">
        <f>IF($A96="","",IFERROR(INDEX(MAESTRO!$K:$K,MATCH($A96,MAESTRO!$P:$P,0)),""))</f>
        <v/>
      </c>
      <c r="I96" s="365">
        <f>IF($A96="","",IFERROR(INDEX(MAESTRO!$M:$M,MATCH($A96,MAESTRO!$P:$P,0)),""))</f>
        <v/>
      </c>
    </row>
    <row r="97">
      <c r="A97" s="365">
        <f>IF(COUNTIF(MAESTRO!$P:$P,PARAMETROS!$B$8+ROW(A96))&gt;0,PARAMETROS!$B$8+ROW(A96),"")</f>
        <v/>
      </c>
      <c r="B97" s="365">
        <f>IF($A97="","",IFERROR(INDEX(MAESTRO!$A:$A,MATCH($A97,MAESTRO!$P:$P,0)),""))</f>
        <v/>
      </c>
      <c r="C97" s="365">
        <f>IF($A97="","",IFERROR(INDEX(MAESTRO!$B:$B,MATCH($A97,MAESTRO!$P:$P,0)),""))</f>
        <v/>
      </c>
      <c r="D97" s="365">
        <f>IF($A97="","",IFERROR(INDEX(MAESTRO!$D:$D,MATCH($A97,MAESTRO!$P:$P,0)),""))</f>
        <v/>
      </c>
      <c r="E97" s="365">
        <f>IF($A97="","",IFERROR(INDEX(MAESTRO!$F:$F,MATCH($A97,MAESTRO!$P:$P,0)),""))</f>
        <v/>
      </c>
      <c r="F97" s="365">
        <f>IF($A97="","",IFERROR(INDEX(MAESTRO!$G:$G,MATCH($A97,MAESTRO!$P:$P,0)),""))</f>
        <v/>
      </c>
      <c r="G97" s="365">
        <f>IF($A97="","",IFERROR(INDEX(MAESTRO!$L:$L,MATCH($A97,MAESTRO!$P:$P,0)),""))</f>
        <v/>
      </c>
      <c r="H97" s="365">
        <f>IF($A97="","",IFERROR(INDEX(MAESTRO!$K:$K,MATCH($A97,MAESTRO!$P:$P,0)),""))</f>
        <v/>
      </c>
      <c r="I97" s="365">
        <f>IF($A97="","",IFERROR(INDEX(MAESTRO!$M:$M,MATCH($A97,MAESTRO!$P:$P,0)),""))</f>
        <v/>
      </c>
    </row>
    <row r="98">
      <c r="A98" s="365">
        <f>IF(COUNTIF(MAESTRO!$P:$P,PARAMETROS!$B$8+ROW(A97))&gt;0,PARAMETROS!$B$8+ROW(A97),"")</f>
        <v/>
      </c>
      <c r="B98" s="365">
        <f>IF($A98="","",IFERROR(INDEX(MAESTRO!$A:$A,MATCH($A98,MAESTRO!$P:$P,0)),""))</f>
        <v/>
      </c>
      <c r="C98" s="365">
        <f>IF($A98="","",IFERROR(INDEX(MAESTRO!$B:$B,MATCH($A98,MAESTRO!$P:$P,0)),""))</f>
        <v/>
      </c>
      <c r="D98" s="365">
        <f>IF($A98="","",IFERROR(INDEX(MAESTRO!$D:$D,MATCH($A98,MAESTRO!$P:$P,0)),""))</f>
        <v/>
      </c>
      <c r="E98" s="365">
        <f>IF($A98="","",IFERROR(INDEX(MAESTRO!$F:$F,MATCH($A98,MAESTRO!$P:$P,0)),""))</f>
        <v/>
      </c>
      <c r="F98" s="365">
        <f>IF($A98="","",IFERROR(INDEX(MAESTRO!$G:$G,MATCH($A98,MAESTRO!$P:$P,0)),""))</f>
        <v/>
      </c>
      <c r="G98" s="365">
        <f>IF($A98="","",IFERROR(INDEX(MAESTRO!$L:$L,MATCH($A98,MAESTRO!$P:$P,0)),""))</f>
        <v/>
      </c>
      <c r="H98" s="365">
        <f>IF($A98="","",IFERROR(INDEX(MAESTRO!$K:$K,MATCH($A98,MAESTRO!$P:$P,0)),""))</f>
        <v/>
      </c>
      <c r="I98" s="365">
        <f>IF($A98="","",IFERROR(INDEX(MAESTRO!$M:$M,MATCH($A98,MAESTRO!$P:$P,0)),""))</f>
        <v/>
      </c>
    </row>
    <row r="99">
      <c r="A99" s="365">
        <f>IF(COUNTIF(MAESTRO!$P:$P,PARAMETROS!$B$8+ROW(A98))&gt;0,PARAMETROS!$B$8+ROW(A98),"")</f>
        <v/>
      </c>
      <c r="B99" s="365">
        <f>IF($A99="","",IFERROR(INDEX(MAESTRO!$A:$A,MATCH($A99,MAESTRO!$P:$P,0)),""))</f>
        <v/>
      </c>
      <c r="C99" s="365">
        <f>IF($A99="","",IFERROR(INDEX(MAESTRO!$B:$B,MATCH($A99,MAESTRO!$P:$P,0)),""))</f>
        <v/>
      </c>
      <c r="D99" s="365">
        <f>IF($A99="","",IFERROR(INDEX(MAESTRO!$D:$D,MATCH($A99,MAESTRO!$P:$P,0)),""))</f>
        <v/>
      </c>
      <c r="E99" s="365">
        <f>IF($A99="","",IFERROR(INDEX(MAESTRO!$F:$F,MATCH($A99,MAESTRO!$P:$P,0)),""))</f>
        <v/>
      </c>
      <c r="F99" s="365">
        <f>IF($A99="","",IFERROR(INDEX(MAESTRO!$G:$G,MATCH($A99,MAESTRO!$P:$P,0)),""))</f>
        <v/>
      </c>
      <c r="G99" s="365">
        <f>IF($A99="","",IFERROR(INDEX(MAESTRO!$L:$L,MATCH($A99,MAESTRO!$P:$P,0)),""))</f>
        <v/>
      </c>
      <c r="H99" s="365">
        <f>IF($A99="","",IFERROR(INDEX(MAESTRO!$K:$K,MATCH($A99,MAESTRO!$P:$P,0)),""))</f>
        <v/>
      </c>
      <c r="I99" s="365">
        <f>IF($A99="","",IFERROR(INDEX(MAESTRO!$M:$M,MATCH($A99,MAESTRO!$P:$P,0)),""))</f>
        <v/>
      </c>
    </row>
    <row r="100">
      <c r="A100" s="365">
        <f>IF(COUNTIF(MAESTRO!$P:$P,PARAMETROS!$B$8+ROW(A99))&gt;0,PARAMETROS!$B$8+ROW(A99),"")</f>
        <v/>
      </c>
      <c r="B100" s="365">
        <f>IF($A100="","",IFERROR(INDEX(MAESTRO!$A:$A,MATCH($A100,MAESTRO!$P:$P,0)),""))</f>
        <v/>
      </c>
      <c r="C100" s="365">
        <f>IF($A100="","",IFERROR(INDEX(MAESTRO!$B:$B,MATCH($A100,MAESTRO!$P:$P,0)),""))</f>
        <v/>
      </c>
      <c r="D100" s="365">
        <f>IF($A100="","",IFERROR(INDEX(MAESTRO!$D:$D,MATCH($A100,MAESTRO!$P:$P,0)),""))</f>
        <v/>
      </c>
      <c r="E100" s="365">
        <f>IF($A100="","",IFERROR(INDEX(MAESTRO!$F:$F,MATCH($A100,MAESTRO!$P:$P,0)),""))</f>
        <v/>
      </c>
      <c r="F100" s="365">
        <f>IF($A100="","",IFERROR(INDEX(MAESTRO!$G:$G,MATCH($A100,MAESTRO!$P:$P,0)),""))</f>
        <v/>
      </c>
      <c r="G100" s="365">
        <f>IF($A100="","",IFERROR(INDEX(MAESTRO!$L:$L,MATCH($A100,MAESTRO!$P:$P,0)),""))</f>
        <v/>
      </c>
      <c r="H100" s="365">
        <f>IF($A100="","",IFERROR(INDEX(MAESTRO!$K:$K,MATCH($A100,MAESTRO!$P:$P,0)),""))</f>
        <v/>
      </c>
      <c r="I100" s="365">
        <f>IF($A100="","",IFERROR(INDEX(MAESTRO!$M:$M,MATCH($A100,MAESTRO!$P:$P,0)),""))</f>
        <v/>
      </c>
    </row>
    <row r="101">
      <c r="A101" s="365">
        <f>IF(COUNTIF(MAESTRO!$P:$P,PARAMETROS!$B$8+ROW(A100))&gt;0,PARAMETROS!$B$8+ROW(A100),"")</f>
        <v/>
      </c>
      <c r="B101" s="365">
        <f>IF($A101="","",IFERROR(INDEX(MAESTRO!$A:$A,MATCH($A101,MAESTRO!$P:$P,0)),""))</f>
        <v/>
      </c>
      <c r="C101" s="365">
        <f>IF($A101="","",IFERROR(INDEX(MAESTRO!$B:$B,MATCH($A101,MAESTRO!$P:$P,0)),""))</f>
        <v/>
      </c>
      <c r="D101" s="365">
        <f>IF($A101="","",IFERROR(INDEX(MAESTRO!$D:$D,MATCH($A101,MAESTRO!$P:$P,0)),""))</f>
        <v/>
      </c>
      <c r="E101" s="365">
        <f>IF($A101="","",IFERROR(INDEX(MAESTRO!$F:$F,MATCH($A101,MAESTRO!$P:$P,0)),""))</f>
        <v/>
      </c>
      <c r="F101" s="365">
        <f>IF($A101="","",IFERROR(INDEX(MAESTRO!$G:$G,MATCH($A101,MAESTRO!$P:$P,0)),""))</f>
        <v/>
      </c>
      <c r="G101" s="365">
        <f>IF($A101="","",IFERROR(INDEX(MAESTRO!$L:$L,MATCH($A101,MAESTRO!$P:$P,0)),""))</f>
        <v/>
      </c>
      <c r="H101" s="365">
        <f>IF($A101="","",IFERROR(INDEX(MAESTRO!$K:$K,MATCH($A101,MAESTRO!$P:$P,0)),""))</f>
        <v/>
      </c>
      <c r="I101" s="365">
        <f>IF($A101="","",IFERROR(INDEX(MAESTRO!$M:$M,MATCH($A101,MAESTRO!$P:$P,0)),""))</f>
        <v/>
      </c>
    </row>
    <row r="102">
      <c r="A102" s="365">
        <f>IF(COUNTIF(MAESTRO!$P:$P,PARAMETROS!$B$8+ROW(A101))&gt;0,PARAMETROS!$B$8+ROW(A101),"")</f>
        <v/>
      </c>
      <c r="B102" s="365">
        <f>IF($A102="","",IFERROR(INDEX(MAESTRO!$A:$A,MATCH($A102,MAESTRO!$P:$P,0)),""))</f>
        <v/>
      </c>
      <c r="C102" s="365">
        <f>IF($A102="","",IFERROR(INDEX(MAESTRO!$B:$B,MATCH($A102,MAESTRO!$P:$P,0)),""))</f>
        <v/>
      </c>
      <c r="D102" s="365">
        <f>IF($A102="","",IFERROR(INDEX(MAESTRO!$D:$D,MATCH($A102,MAESTRO!$P:$P,0)),""))</f>
        <v/>
      </c>
      <c r="E102" s="365">
        <f>IF($A102="","",IFERROR(INDEX(MAESTRO!$F:$F,MATCH($A102,MAESTRO!$P:$P,0)),""))</f>
        <v/>
      </c>
      <c r="F102" s="365">
        <f>IF($A102="","",IFERROR(INDEX(MAESTRO!$G:$G,MATCH($A102,MAESTRO!$P:$P,0)),""))</f>
        <v/>
      </c>
      <c r="G102" s="365">
        <f>IF($A102="","",IFERROR(INDEX(MAESTRO!$L:$L,MATCH($A102,MAESTRO!$P:$P,0)),""))</f>
        <v/>
      </c>
      <c r="H102" s="365">
        <f>IF($A102="","",IFERROR(INDEX(MAESTRO!$K:$K,MATCH($A102,MAESTRO!$P:$P,0)),""))</f>
        <v/>
      </c>
      <c r="I102" s="365">
        <f>IF($A102="","",IFERROR(INDEX(MAESTRO!$M:$M,MATCH($A102,MAESTRO!$P:$P,0)),""))</f>
        <v/>
      </c>
    </row>
    <row r="103">
      <c r="A103" s="365">
        <f>IF(COUNTIF(MAESTRO!$P:$P,PARAMETROS!$B$8+ROW(A102))&gt;0,PARAMETROS!$B$8+ROW(A102),"")</f>
        <v/>
      </c>
      <c r="B103" s="365">
        <f>IF($A103="","",IFERROR(INDEX(MAESTRO!$A:$A,MATCH($A103,MAESTRO!$P:$P,0)),""))</f>
        <v/>
      </c>
      <c r="C103" s="365">
        <f>IF($A103="","",IFERROR(INDEX(MAESTRO!$B:$B,MATCH($A103,MAESTRO!$P:$P,0)),""))</f>
        <v/>
      </c>
      <c r="D103" s="365">
        <f>IF($A103="","",IFERROR(INDEX(MAESTRO!$D:$D,MATCH($A103,MAESTRO!$P:$P,0)),""))</f>
        <v/>
      </c>
      <c r="E103" s="365">
        <f>IF($A103="","",IFERROR(INDEX(MAESTRO!$F:$F,MATCH($A103,MAESTRO!$P:$P,0)),""))</f>
        <v/>
      </c>
      <c r="F103" s="365">
        <f>IF($A103="","",IFERROR(INDEX(MAESTRO!$G:$G,MATCH($A103,MAESTRO!$P:$P,0)),""))</f>
        <v/>
      </c>
      <c r="G103" s="365">
        <f>IF($A103="","",IFERROR(INDEX(MAESTRO!$L:$L,MATCH($A103,MAESTRO!$P:$P,0)),""))</f>
        <v/>
      </c>
      <c r="H103" s="365">
        <f>IF($A103="","",IFERROR(INDEX(MAESTRO!$K:$K,MATCH($A103,MAESTRO!$P:$P,0)),""))</f>
        <v/>
      </c>
      <c r="I103" s="365">
        <f>IF($A103="","",IFERROR(INDEX(MAESTRO!$M:$M,MATCH($A103,MAESTRO!$P:$P,0)),""))</f>
        <v/>
      </c>
    </row>
    <row r="104">
      <c r="A104" s="365">
        <f>IF(COUNTIF(MAESTRO!$P:$P,PARAMETROS!$B$8+ROW(A103))&gt;0,PARAMETROS!$B$8+ROW(A103),"")</f>
        <v/>
      </c>
      <c r="B104" s="365">
        <f>IF($A104="","",IFERROR(INDEX(MAESTRO!$A:$A,MATCH($A104,MAESTRO!$P:$P,0)),""))</f>
        <v/>
      </c>
      <c r="C104" s="365">
        <f>IF($A104="","",IFERROR(INDEX(MAESTRO!$B:$B,MATCH($A104,MAESTRO!$P:$P,0)),""))</f>
        <v/>
      </c>
      <c r="D104" s="365">
        <f>IF($A104="","",IFERROR(INDEX(MAESTRO!$D:$D,MATCH($A104,MAESTRO!$P:$P,0)),""))</f>
        <v/>
      </c>
      <c r="E104" s="365">
        <f>IF($A104="","",IFERROR(INDEX(MAESTRO!$F:$F,MATCH($A104,MAESTRO!$P:$P,0)),""))</f>
        <v/>
      </c>
      <c r="F104" s="365">
        <f>IF($A104="","",IFERROR(INDEX(MAESTRO!$G:$G,MATCH($A104,MAESTRO!$P:$P,0)),""))</f>
        <v/>
      </c>
      <c r="G104" s="365">
        <f>IF($A104="","",IFERROR(INDEX(MAESTRO!$L:$L,MATCH($A104,MAESTRO!$P:$P,0)),""))</f>
        <v/>
      </c>
      <c r="H104" s="365">
        <f>IF($A104="","",IFERROR(INDEX(MAESTRO!$K:$K,MATCH($A104,MAESTRO!$P:$P,0)),""))</f>
        <v/>
      </c>
      <c r="I104" s="365">
        <f>IF($A104="","",IFERROR(INDEX(MAESTRO!$M:$M,MATCH($A104,MAESTRO!$P:$P,0)),""))</f>
        <v/>
      </c>
    </row>
    <row r="105">
      <c r="A105" s="365">
        <f>IF(COUNTIF(MAESTRO!$P:$P,PARAMETROS!$B$8+ROW(A104))&gt;0,PARAMETROS!$B$8+ROW(A104),"")</f>
        <v/>
      </c>
      <c r="B105" s="365">
        <f>IF($A105="","",IFERROR(INDEX(MAESTRO!$A:$A,MATCH($A105,MAESTRO!$P:$P,0)),""))</f>
        <v/>
      </c>
      <c r="C105" s="365">
        <f>IF($A105="","",IFERROR(INDEX(MAESTRO!$B:$B,MATCH($A105,MAESTRO!$P:$P,0)),""))</f>
        <v/>
      </c>
      <c r="D105" s="365">
        <f>IF($A105="","",IFERROR(INDEX(MAESTRO!$D:$D,MATCH($A105,MAESTRO!$P:$P,0)),""))</f>
        <v/>
      </c>
      <c r="E105" s="365">
        <f>IF($A105="","",IFERROR(INDEX(MAESTRO!$F:$F,MATCH($A105,MAESTRO!$P:$P,0)),""))</f>
        <v/>
      </c>
      <c r="F105" s="365">
        <f>IF($A105="","",IFERROR(INDEX(MAESTRO!$G:$G,MATCH($A105,MAESTRO!$P:$P,0)),""))</f>
        <v/>
      </c>
      <c r="G105" s="365">
        <f>IF($A105="","",IFERROR(INDEX(MAESTRO!$L:$L,MATCH($A105,MAESTRO!$P:$P,0)),""))</f>
        <v/>
      </c>
      <c r="H105" s="365">
        <f>IF($A105="","",IFERROR(INDEX(MAESTRO!$K:$K,MATCH($A105,MAESTRO!$P:$P,0)),""))</f>
        <v/>
      </c>
      <c r="I105" s="365">
        <f>IF($A105="","",IFERROR(INDEX(MAESTRO!$M:$M,MATCH($A105,MAESTRO!$P:$P,0)),""))</f>
        <v/>
      </c>
    </row>
    <row r="106">
      <c r="A106" s="365">
        <f>IF(COUNTIF(MAESTRO!$P:$P,PARAMETROS!$B$8+ROW(A105))&gt;0,PARAMETROS!$B$8+ROW(A105),"")</f>
        <v/>
      </c>
      <c r="B106" s="365">
        <f>IF($A106="","",IFERROR(INDEX(MAESTRO!$A:$A,MATCH($A106,MAESTRO!$P:$P,0)),""))</f>
        <v/>
      </c>
      <c r="C106" s="365">
        <f>IF($A106="","",IFERROR(INDEX(MAESTRO!$B:$B,MATCH($A106,MAESTRO!$P:$P,0)),""))</f>
        <v/>
      </c>
      <c r="D106" s="365">
        <f>IF($A106="","",IFERROR(INDEX(MAESTRO!$D:$D,MATCH($A106,MAESTRO!$P:$P,0)),""))</f>
        <v/>
      </c>
      <c r="E106" s="365">
        <f>IF($A106="","",IFERROR(INDEX(MAESTRO!$F:$F,MATCH($A106,MAESTRO!$P:$P,0)),""))</f>
        <v/>
      </c>
      <c r="F106" s="365">
        <f>IF($A106="","",IFERROR(INDEX(MAESTRO!$G:$G,MATCH($A106,MAESTRO!$P:$P,0)),""))</f>
        <v/>
      </c>
      <c r="G106" s="365">
        <f>IF($A106="","",IFERROR(INDEX(MAESTRO!$L:$L,MATCH($A106,MAESTRO!$P:$P,0)),""))</f>
        <v/>
      </c>
      <c r="H106" s="365">
        <f>IF($A106="","",IFERROR(INDEX(MAESTRO!$K:$K,MATCH($A106,MAESTRO!$P:$P,0)),""))</f>
        <v/>
      </c>
      <c r="I106" s="365">
        <f>IF($A106="","",IFERROR(INDEX(MAESTRO!$M:$M,MATCH($A106,MAESTRO!$P:$P,0)),""))</f>
        <v/>
      </c>
    </row>
    <row r="107">
      <c r="A107" s="365">
        <f>IF(COUNTIF(MAESTRO!$P:$P,PARAMETROS!$B$8+ROW(A106))&gt;0,PARAMETROS!$B$8+ROW(A106),"")</f>
        <v/>
      </c>
      <c r="B107" s="365">
        <f>IF($A107="","",IFERROR(INDEX(MAESTRO!$A:$A,MATCH($A107,MAESTRO!$P:$P,0)),""))</f>
        <v/>
      </c>
      <c r="C107" s="365">
        <f>IF($A107="","",IFERROR(INDEX(MAESTRO!$B:$B,MATCH($A107,MAESTRO!$P:$P,0)),""))</f>
        <v/>
      </c>
      <c r="D107" s="365">
        <f>IF($A107="","",IFERROR(INDEX(MAESTRO!$D:$D,MATCH($A107,MAESTRO!$P:$P,0)),""))</f>
        <v/>
      </c>
      <c r="E107" s="365">
        <f>IF($A107="","",IFERROR(INDEX(MAESTRO!$F:$F,MATCH($A107,MAESTRO!$P:$P,0)),""))</f>
        <v/>
      </c>
      <c r="F107" s="365">
        <f>IF($A107="","",IFERROR(INDEX(MAESTRO!$G:$G,MATCH($A107,MAESTRO!$P:$P,0)),""))</f>
        <v/>
      </c>
      <c r="G107" s="365">
        <f>IF($A107="","",IFERROR(INDEX(MAESTRO!$L:$L,MATCH($A107,MAESTRO!$P:$P,0)),""))</f>
        <v/>
      </c>
      <c r="H107" s="365">
        <f>IF($A107="","",IFERROR(INDEX(MAESTRO!$K:$K,MATCH($A107,MAESTRO!$P:$P,0)),""))</f>
        <v/>
      </c>
      <c r="I107" s="365">
        <f>IF($A107="","",IFERROR(INDEX(MAESTRO!$M:$M,MATCH($A107,MAESTRO!$P:$P,0)),""))</f>
        <v/>
      </c>
    </row>
    <row r="108">
      <c r="A108" s="365">
        <f>IF(COUNTIF(MAESTRO!$P:$P,PARAMETROS!$B$8+ROW(A107))&gt;0,PARAMETROS!$B$8+ROW(A107),"")</f>
        <v/>
      </c>
      <c r="B108" s="365">
        <f>IF($A108="","",IFERROR(INDEX(MAESTRO!$A:$A,MATCH($A108,MAESTRO!$P:$P,0)),""))</f>
        <v/>
      </c>
      <c r="C108" s="365">
        <f>IF($A108="","",IFERROR(INDEX(MAESTRO!$B:$B,MATCH($A108,MAESTRO!$P:$P,0)),""))</f>
        <v/>
      </c>
      <c r="D108" s="365">
        <f>IF($A108="","",IFERROR(INDEX(MAESTRO!$D:$D,MATCH($A108,MAESTRO!$P:$P,0)),""))</f>
        <v/>
      </c>
      <c r="E108" s="365">
        <f>IF($A108="","",IFERROR(INDEX(MAESTRO!$F:$F,MATCH($A108,MAESTRO!$P:$P,0)),""))</f>
        <v/>
      </c>
      <c r="F108" s="365">
        <f>IF($A108="","",IFERROR(INDEX(MAESTRO!$G:$G,MATCH($A108,MAESTRO!$P:$P,0)),""))</f>
        <v/>
      </c>
      <c r="G108" s="365">
        <f>IF($A108="","",IFERROR(INDEX(MAESTRO!$L:$L,MATCH($A108,MAESTRO!$P:$P,0)),""))</f>
        <v/>
      </c>
      <c r="H108" s="365">
        <f>IF($A108="","",IFERROR(INDEX(MAESTRO!$K:$K,MATCH($A108,MAESTRO!$P:$P,0)),""))</f>
        <v/>
      </c>
      <c r="I108" s="365">
        <f>IF($A108="","",IFERROR(INDEX(MAESTRO!$M:$M,MATCH($A108,MAESTRO!$P:$P,0)),""))</f>
        <v/>
      </c>
    </row>
    <row r="109">
      <c r="A109" s="365">
        <f>IF(COUNTIF(MAESTRO!$P:$P,PARAMETROS!$B$8+ROW(A108))&gt;0,PARAMETROS!$B$8+ROW(A108),"")</f>
        <v/>
      </c>
      <c r="B109" s="365">
        <f>IF($A109="","",IFERROR(INDEX(MAESTRO!$A:$A,MATCH($A109,MAESTRO!$P:$P,0)),""))</f>
        <v/>
      </c>
      <c r="C109" s="365">
        <f>IF($A109="","",IFERROR(INDEX(MAESTRO!$B:$B,MATCH($A109,MAESTRO!$P:$P,0)),""))</f>
        <v/>
      </c>
      <c r="D109" s="365">
        <f>IF($A109="","",IFERROR(INDEX(MAESTRO!$D:$D,MATCH($A109,MAESTRO!$P:$P,0)),""))</f>
        <v/>
      </c>
      <c r="E109" s="365">
        <f>IF($A109="","",IFERROR(INDEX(MAESTRO!$F:$F,MATCH($A109,MAESTRO!$P:$P,0)),""))</f>
        <v/>
      </c>
      <c r="F109" s="365">
        <f>IF($A109="","",IFERROR(INDEX(MAESTRO!$G:$G,MATCH($A109,MAESTRO!$P:$P,0)),""))</f>
        <v/>
      </c>
      <c r="G109" s="365">
        <f>IF($A109="","",IFERROR(INDEX(MAESTRO!$L:$L,MATCH($A109,MAESTRO!$P:$P,0)),""))</f>
        <v/>
      </c>
      <c r="H109" s="365">
        <f>IF($A109="","",IFERROR(INDEX(MAESTRO!$K:$K,MATCH($A109,MAESTRO!$P:$P,0)),""))</f>
        <v/>
      </c>
      <c r="I109" s="365">
        <f>IF($A109="","",IFERROR(INDEX(MAESTRO!$M:$M,MATCH($A109,MAESTRO!$P:$P,0)),""))</f>
        <v/>
      </c>
    </row>
    <row r="110">
      <c r="A110" s="365">
        <f>IF(COUNTIF(MAESTRO!$P:$P,PARAMETROS!$B$8+ROW(A109))&gt;0,PARAMETROS!$B$8+ROW(A109),"")</f>
        <v/>
      </c>
      <c r="B110" s="365">
        <f>IF($A110="","",IFERROR(INDEX(MAESTRO!$A:$A,MATCH($A110,MAESTRO!$P:$P,0)),""))</f>
        <v/>
      </c>
      <c r="C110" s="365">
        <f>IF($A110="","",IFERROR(INDEX(MAESTRO!$B:$B,MATCH($A110,MAESTRO!$P:$P,0)),""))</f>
        <v/>
      </c>
      <c r="D110" s="365">
        <f>IF($A110="","",IFERROR(INDEX(MAESTRO!$D:$D,MATCH($A110,MAESTRO!$P:$P,0)),""))</f>
        <v/>
      </c>
      <c r="E110" s="365">
        <f>IF($A110="","",IFERROR(INDEX(MAESTRO!$F:$F,MATCH($A110,MAESTRO!$P:$P,0)),""))</f>
        <v/>
      </c>
      <c r="F110" s="365">
        <f>IF($A110="","",IFERROR(INDEX(MAESTRO!$G:$G,MATCH($A110,MAESTRO!$P:$P,0)),""))</f>
        <v/>
      </c>
      <c r="G110" s="365">
        <f>IF($A110="","",IFERROR(INDEX(MAESTRO!$L:$L,MATCH($A110,MAESTRO!$P:$P,0)),""))</f>
        <v/>
      </c>
      <c r="H110" s="365">
        <f>IF($A110="","",IFERROR(INDEX(MAESTRO!$K:$K,MATCH($A110,MAESTRO!$P:$P,0)),""))</f>
        <v/>
      </c>
      <c r="I110" s="365">
        <f>IF($A110="","",IFERROR(INDEX(MAESTRO!$M:$M,MATCH($A110,MAESTRO!$P:$P,0)),""))</f>
        <v/>
      </c>
    </row>
    <row r="111">
      <c r="A111" s="365">
        <f>IF(COUNTIF(MAESTRO!$P:$P,PARAMETROS!$B$8+ROW(A110))&gt;0,PARAMETROS!$B$8+ROW(A110),"")</f>
        <v/>
      </c>
      <c r="B111" s="365">
        <f>IF($A111="","",IFERROR(INDEX(MAESTRO!$A:$A,MATCH($A111,MAESTRO!$P:$P,0)),""))</f>
        <v/>
      </c>
      <c r="C111" s="365">
        <f>IF($A111="","",IFERROR(INDEX(MAESTRO!$B:$B,MATCH($A111,MAESTRO!$P:$P,0)),""))</f>
        <v/>
      </c>
      <c r="D111" s="365">
        <f>IF($A111="","",IFERROR(INDEX(MAESTRO!$D:$D,MATCH($A111,MAESTRO!$P:$P,0)),""))</f>
        <v/>
      </c>
      <c r="E111" s="365">
        <f>IF($A111="","",IFERROR(INDEX(MAESTRO!$F:$F,MATCH($A111,MAESTRO!$P:$P,0)),""))</f>
        <v/>
      </c>
      <c r="F111" s="365">
        <f>IF($A111="","",IFERROR(INDEX(MAESTRO!$G:$G,MATCH($A111,MAESTRO!$P:$P,0)),""))</f>
        <v/>
      </c>
      <c r="G111" s="365">
        <f>IF($A111="","",IFERROR(INDEX(MAESTRO!$L:$L,MATCH($A111,MAESTRO!$P:$P,0)),""))</f>
        <v/>
      </c>
      <c r="H111" s="365">
        <f>IF($A111="","",IFERROR(INDEX(MAESTRO!$K:$K,MATCH($A111,MAESTRO!$P:$P,0)),""))</f>
        <v/>
      </c>
      <c r="I111" s="365">
        <f>IF($A111="","",IFERROR(INDEX(MAESTRO!$M:$M,MATCH($A111,MAESTRO!$P:$P,0)),""))</f>
        <v/>
      </c>
    </row>
    <row r="112">
      <c r="A112" s="365">
        <f>IF(COUNTIF(MAESTRO!$P:$P,PARAMETROS!$B$8+ROW(A111))&gt;0,PARAMETROS!$B$8+ROW(A111),"")</f>
        <v/>
      </c>
      <c r="B112" s="365">
        <f>IF($A112="","",IFERROR(INDEX(MAESTRO!$A:$A,MATCH($A112,MAESTRO!$P:$P,0)),""))</f>
        <v/>
      </c>
      <c r="C112" s="365">
        <f>IF($A112="","",IFERROR(INDEX(MAESTRO!$B:$B,MATCH($A112,MAESTRO!$P:$P,0)),""))</f>
        <v/>
      </c>
      <c r="D112" s="365">
        <f>IF($A112="","",IFERROR(INDEX(MAESTRO!$D:$D,MATCH($A112,MAESTRO!$P:$P,0)),""))</f>
        <v/>
      </c>
      <c r="E112" s="365">
        <f>IF($A112="","",IFERROR(INDEX(MAESTRO!$F:$F,MATCH($A112,MAESTRO!$P:$P,0)),""))</f>
        <v/>
      </c>
      <c r="F112" s="365">
        <f>IF($A112="","",IFERROR(INDEX(MAESTRO!$G:$G,MATCH($A112,MAESTRO!$P:$P,0)),""))</f>
        <v/>
      </c>
      <c r="G112" s="365">
        <f>IF($A112="","",IFERROR(INDEX(MAESTRO!$L:$L,MATCH($A112,MAESTRO!$P:$P,0)),""))</f>
        <v/>
      </c>
      <c r="H112" s="365">
        <f>IF($A112="","",IFERROR(INDEX(MAESTRO!$K:$K,MATCH($A112,MAESTRO!$P:$P,0)),""))</f>
        <v/>
      </c>
      <c r="I112" s="365">
        <f>IF($A112="","",IFERROR(INDEX(MAESTRO!$M:$M,MATCH($A112,MAESTRO!$P:$P,0)),""))</f>
        <v/>
      </c>
    </row>
    <row r="113">
      <c r="A113" s="365">
        <f>IF(COUNTIF(MAESTRO!$P:$P,PARAMETROS!$B$8+ROW(A112))&gt;0,PARAMETROS!$B$8+ROW(A112),"")</f>
        <v/>
      </c>
      <c r="B113" s="365">
        <f>IF($A113="","",IFERROR(INDEX(MAESTRO!$A:$A,MATCH($A113,MAESTRO!$P:$P,0)),""))</f>
        <v/>
      </c>
      <c r="C113" s="365">
        <f>IF($A113="","",IFERROR(INDEX(MAESTRO!$B:$B,MATCH($A113,MAESTRO!$P:$P,0)),""))</f>
        <v/>
      </c>
      <c r="D113" s="365">
        <f>IF($A113="","",IFERROR(INDEX(MAESTRO!$D:$D,MATCH($A113,MAESTRO!$P:$P,0)),""))</f>
        <v/>
      </c>
      <c r="E113" s="365">
        <f>IF($A113="","",IFERROR(INDEX(MAESTRO!$F:$F,MATCH($A113,MAESTRO!$P:$P,0)),""))</f>
        <v/>
      </c>
      <c r="F113" s="365">
        <f>IF($A113="","",IFERROR(INDEX(MAESTRO!$G:$G,MATCH($A113,MAESTRO!$P:$P,0)),""))</f>
        <v/>
      </c>
      <c r="G113" s="365">
        <f>IF($A113="","",IFERROR(INDEX(MAESTRO!$L:$L,MATCH($A113,MAESTRO!$P:$P,0)),""))</f>
        <v/>
      </c>
      <c r="H113" s="365">
        <f>IF($A113="","",IFERROR(INDEX(MAESTRO!$K:$K,MATCH($A113,MAESTRO!$P:$P,0)),""))</f>
        <v/>
      </c>
      <c r="I113" s="365">
        <f>IF($A113="","",IFERROR(INDEX(MAESTRO!$M:$M,MATCH($A113,MAESTRO!$P:$P,0)),""))</f>
        <v/>
      </c>
    </row>
    <row r="114">
      <c r="A114" s="365">
        <f>IF(COUNTIF(MAESTRO!$P:$P,PARAMETROS!$B$8+ROW(A113))&gt;0,PARAMETROS!$B$8+ROW(A113),"")</f>
        <v/>
      </c>
      <c r="B114" s="365">
        <f>IF($A114="","",IFERROR(INDEX(MAESTRO!$A:$A,MATCH($A114,MAESTRO!$P:$P,0)),""))</f>
        <v/>
      </c>
      <c r="C114" s="365">
        <f>IF($A114="","",IFERROR(INDEX(MAESTRO!$B:$B,MATCH($A114,MAESTRO!$P:$P,0)),""))</f>
        <v/>
      </c>
      <c r="D114" s="365">
        <f>IF($A114="","",IFERROR(INDEX(MAESTRO!$D:$D,MATCH($A114,MAESTRO!$P:$P,0)),""))</f>
        <v/>
      </c>
      <c r="E114" s="365">
        <f>IF($A114="","",IFERROR(INDEX(MAESTRO!$F:$F,MATCH($A114,MAESTRO!$P:$P,0)),""))</f>
        <v/>
      </c>
      <c r="F114" s="365">
        <f>IF($A114="","",IFERROR(INDEX(MAESTRO!$G:$G,MATCH($A114,MAESTRO!$P:$P,0)),""))</f>
        <v/>
      </c>
      <c r="G114" s="365">
        <f>IF($A114="","",IFERROR(INDEX(MAESTRO!$L:$L,MATCH($A114,MAESTRO!$P:$P,0)),""))</f>
        <v/>
      </c>
      <c r="H114" s="365">
        <f>IF($A114="","",IFERROR(INDEX(MAESTRO!$K:$K,MATCH($A114,MAESTRO!$P:$P,0)),""))</f>
        <v/>
      </c>
      <c r="I114" s="365">
        <f>IF($A114="","",IFERROR(INDEX(MAESTRO!$M:$M,MATCH($A114,MAESTRO!$P:$P,0)),""))</f>
        <v/>
      </c>
    </row>
    <row r="115">
      <c r="A115" s="365">
        <f>IF(COUNTIF(MAESTRO!$P:$P,PARAMETROS!$B$8+ROW(A114))&gt;0,PARAMETROS!$B$8+ROW(A114),"")</f>
        <v/>
      </c>
      <c r="B115" s="365">
        <f>IF($A115="","",IFERROR(INDEX(MAESTRO!$A:$A,MATCH($A115,MAESTRO!$P:$P,0)),""))</f>
        <v/>
      </c>
      <c r="C115" s="365">
        <f>IF($A115="","",IFERROR(INDEX(MAESTRO!$B:$B,MATCH($A115,MAESTRO!$P:$P,0)),""))</f>
        <v/>
      </c>
      <c r="D115" s="365">
        <f>IF($A115="","",IFERROR(INDEX(MAESTRO!$D:$D,MATCH($A115,MAESTRO!$P:$P,0)),""))</f>
        <v/>
      </c>
      <c r="E115" s="365">
        <f>IF($A115="","",IFERROR(INDEX(MAESTRO!$F:$F,MATCH($A115,MAESTRO!$P:$P,0)),""))</f>
        <v/>
      </c>
      <c r="F115" s="365">
        <f>IF($A115="","",IFERROR(INDEX(MAESTRO!$G:$G,MATCH($A115,MAESTRO!$P:$P,0)),""))</f>
        <v/>
      </c>
      <c r="G115" s="365">
        <f>IF($A115="","",IFERROR(INDEX(MAESTRO!$L:$L,MATCH($A115,MAESTRO!$P:$P,0)),""))</f>
        <v/>
      </c>
      <c r="H115" s="365">
        <f>IF($A115="","",IFERROR(INDEX(MAESTRO!$K:$K,MATCH($A115,MAESTRO!$P:$P,0)),""))</f>
        <v/>
      </c>
      <c r="I115" s="365">
        <f>IF($A115="","",IFERROR(INDEX(MAESTRO!$M:$M,MATCH($A115,MAESTRO!$P:$P,0)),""))</f>
        <v/>
      </c>
    </row>
    <row r="116">
      <c r="A116" s="365">
        <f>IF(COUNTIF(MAESTRO!$P:$P,PARAMETROS!$B$8+ROW(A115))&gt;0,PARAMETROS!$B$8+ROW(A115),"")</f>
        <v/>
      </c>
      <c r="B116" s="365">
        <f>IF($A116="","",IFERROR(INDEX(MAESTRO!$A:$A,MATCH($A116,MAESTRO!$P:$P,0)),""))</f>
        <v/>
      </c>
      <c r="C116" s="365">
        <f>IF($A116="","",IFERROR(INDEX(MAESTRO!$B:$B,MATCH($A116,MAESTRO!$P:$P,0)),""))</f>
        <v/>
      </c>
      <c r="D116" s="365">
        <f>IF($A116="","",IFERROR(INDEX(MAESTRO!$D:$D,MATCH($A116,MAESTRO!$P:$P,0)),""))</f>
        <v/>
      </c>
      <c r="E116" s="365">
        <f>IF($A116="","",IFERROR(INDEX(MAESTRO!$F:$F,MATCH($A116,MAESTRO!$P:$P,0)),""))</f>
        <v/>
      </c>
      <c r="F116" s="365">
        <f>IF($A116="","",IFERROR(INDEX(MAESTRO!$G:$G,MATCH($A116,MAESTRO!$P:$P,0)),""))</f>
        <v/>
      </c>
      <c r="G116" s="365">
        <f>IF($A116="","",IFERROR(INDEX(MAESTRO!$L:$L,MATCH($A116,MAESTRO!$P:$P,0)),""))</f>
        <v/>
      </c>
      <c r="H116" s="365">
        <f>IF($A116="","",IFERROR(INDEX(MAESTRO!$K:$K,MATCH($A116,MAESTRO!$P:$P,0)),""))</f>
        <v/>
      </c>
      <c r="I116" s="365">
        <f>IF($A116="","",IFERROR(INDEX(MAESTRO!$M:$M,MATCH($A116,MAESTRO!$P:$P,0)),""))</f>
        <v/>
      </c>
    </row>
    <row r="117">
      <c r="A117" s="365">
        <f>IF(COUNTIF(MAESTRO!$P:$P,PARAMETROS!$B$8+ROW(A116))&gt;0,PARAMETROS!$B$8+ROW(A116),"")</f>
        <v/>
      </c>
      <c r="B117" s="365">
        <f>IF($A117="","",IFERROR(INDEX(MAESTRO!$A:$A,MATCH($A117,MAESTRO!$P:$P,0)),""))</f>
        <v/>
      </c>
      <c r="C117" s="365">
        <f>IF($A117="","",IFERROR(INDEX(MAESTRO!$B:$B,MATCH($A117,MAESTRO!$P:$P,0)),""))</f>
        <v/>
      </c>
      <c r="D117" s="365">
        <f>IF($A117="","",IFERROR(INDEX(MAESTRO!$D:$D,MATCH($A117,MAESTRO!$P:$P,0)),""))</f>
        <v/>
      </c>
      <c r="E117" s="365">
        <f>IF($A117="","",IFERROR(INDEX(MAESTRO!$F:$F,MATCH($A117,MAESTRO!$P:$P,0)),""))</f>
        <v/>
      </c>
      <c r="F117" s="365">
        <f>IF($A117="","",IFERROR(INDEX(MAESTRO!$G:$G,MATCH($A117,MAESTRO!$P:$P,0)),""))</f>
        <v/>
      </c>
      <c r="G117" s="365">
        <f>IF($A117="","",IFERROR(INDEX(MAESTRO!$L:$L,MATCH($A117,MAESTRO!$P:$P,0)),""))</f>
        <v/>
      </c>
      <c r="H117" s="365">
        <f>IF($A117="","",IFERROR(INDEX(MAESTRO!$K:$K,MATCH($A117,MAESTRO!$P:$P,0)),""))</f>
        <v/>
      </c>
      <c r="I117" s="365">
        <f>IF($A117="","",IFERROR(INDEX(MAESTRO!$M:$M,MATCH($A117,MAESTRO!$P:$P,0)),""))</f>
        <v/>
      </c>
    </row>
    <row r="118">
      <c r="A118" s="365">
        <f>IF(COUNTIF(MAESTRO!$P:$P,PARAMETROS!$B$8+ROW(A117))&gt;0,PARAMETROS!$B$8+ROW(A117),"")</f>
        <v/>
      </c>
      <c r="B118" s="365">
        <f>IF($A118="","",IFERROR(INDEX(MAESTRO!$A:$A,MATCH($A118,MAESTRO!$P:$P,0)),""))</f>
        <v/>
      </c>
      <c r="C118" s="365">
        <f>IF($A118="","",IFERROR(INDEX(MAESTRO!$B:$B,MATCH($A118,MAESTRO!$P:$P,0)),""))</f>
        <v/>
      </c>
      <c r="D118" s="365">
        <f>IF($A118="","",IFERROR(INDEX(MAESTRO!$D:$D,MATCH($A118,MAESTRO!$P:$P,0)),""))</f>
        <v/>
      </c>
      <c r="E118" s="365">
        <f>IF($A118="","",IFERROR(INDEX(MAESTRO!$F:$F,MATCH($A118,MAESTRO!$P:$P,0)),""))</f>
        <v/>
      </c>
      <c r="F118" s="365">
        <f>IF($A118="","",IFERROR(INDEX(MAESTRO!$G:$G,MATCH($A118,MAESTRO!$P:$P,0)),""))</f>
        <v/>
      </c>
      <c r="G118" s="365">
        <f>IF($A118="","",IFERROR(INDEX(MAESTRO!$L:$L,MATCH($A118,MAESTRO!$P:$P,0)),""))</f>
        <v/>
      </c>
      <c r="H118" s="365">
        <f>IF($A118="","",IFERROR(INDEX(MAESTRO!$K:$K,MATCH($A118,MAESTRO!$P:$P,0)),""))</f>
        <v/>
      </c>
      <c r="I118" s="365">
        <f>IF($A118="","",IFERROR(INDEX(MAESTRO!$M:$M,MATCH($A118,MAESTRO!$P:$P,0)),""))</f>
        <v/>
      </c>
    </row>
    <row r="119">
      <c r="A119" s="365">
        <f>IF(COUNTIF(MAESTRO!$P:$P,PARAMETROS!$B$8+ROW(A118))&gt;0,PARAMETROS!$B$8+ROW(A118),"")</f>
        <v/>
      </c>
      <c r="B119" s="365">
        <f>IF($A119="","",IFERROR(INDEX(MAESTRO!$A:$A,MATCH($A119,MAESTRO!$P:$P,0)),""))</f>
        <v/>
      </c>
      <c r="C119" s="365">
        <f>IF($A119="","",IFERROR(INDEX(MAESTRO!$B:$B,MATCH($A119,MAESTRO!$P:$P,0)),""))</f>
        <v/>
      </c>
      <c r="D119" s="365">
        <f>IF($A119="","",IFERROR(INDEX(MAESTRO!$D:$D,MATCH($A119,MAESTRO!$P:$P,0)),""))</f>
        <v/>
      </c>
      <c r="E119" s="365">
        <f>IF($A119="","",IFERROR(INDEX(MAESTRO!$F:$F,MATCH($A119,MAESTRO!$P:$P,0)),""))</f>
        <v/>
      </c>
      <c r="F119" s="365">
        <f>IF($A119="","",IFERROR(INDEX(MAESTRO!$G:$G,MATCH($A119,MAESTRO!$P:$P,0)),""))</f>
        <v/>
      </c>
      <c r="G119" s="365">
        <f>IF($A119="","",IFERROR(INDEX(MAESTRO!$L:$L,MATCH($A119,MAESTRO!$P:$P,0)),""))</f>
        <v/>
      </c>
      <c r="H119" s="365">
        <f>IF($A119="","",IFERROR(INDEX(MAESTRO!$K:$K,MATCH($A119,MAESTRO!$P:$P,0)),""))</f>
        <v/>
      </c>
      <c r="I119" s="365">
        <f>IF($A119="","",IFERROR(INDEX(MAESTRO!$M:$M,MATCH($A119,MAESTRO!$P:$P,0)),""))</f>
        <v/>
      </c>
    </row>
    <row r="120">
      <c r="A120" s="365">
        <f>IF(COUNTIF(MAESTRO!$P:$P,PARAMETROS!$B$8+ROW(A119))&gt;0,PARAMETROS!$B$8+ROW(A119),"")</f>
        <v/>
      </c>
      <c r="B120" s="365">
        <f>IF($A120="","",IFERROR(INDEX(MAESTRO!$A:$A,MATCH($A120,MAESTRO!$P:$P,0)),""))</f>
        <v/>
      </c>
      <c r="C120" s="365">
        <f>IF($A120="","",IFERROR(INDEX(MAESTRO!$B:$B,MATCH($A120,MAESTRO!$P:$P,0)),""))</f>
        <v/>
      </c>
      <c r="D120" s="365">
        <f>IF($A120="","",IFERROR(INDEX(MAESTRO!$D:$D,MATCH($A120,MAESTRO!$P:$P,0)),""))</f>
        <v/>
      </c>
      <c r="E120" s="365">
        <f>IF($A120="","",IFERROR(INDEX(MAESTRO!$F:$F,MATCH($A120,MAESTRO!$P:$P,0)),""))</f>
        <v/>
      </c>
      <c r="F120" s="365">
        <f>IF($A120="","",IFERROR(INDEX(MAESTRO!$G:$G,MATCH($A120,MAESTRO!$P:$P,0)),""))</f>
        <v/>
      </c>
      <c r="G120" s="365">
        <f>IF($A120="","",IFERROR(INDEX(MAESTRO!$L:$L,MATCH($A120,MAESTRO!$P:$P,0)),""))</f>
        <v/>
      </c>
      <c r="H120" s="365">
        <f>IF($A120="","",IFERROR(INDEX(MAESTRO!$K:$K,MATCH($A120,MAESTRO!$P:$P,0)),""))</f>
        <v/>
      </c>
      <c r="I120" s="365">
        <f>IF($A120="","",IFERROR(INDEX(MAESTRO!$M:$M,MATCH($A120,MAESTRO!$P:$P,0)),""))</f>
        <v/>
      </c>
    </row>
    <row r="121">
      <c r="A121" s="365">
        <f>IF(COUNTIF(MAESTRO!$P:$P,PARAMETROS!$B$8+ROW(A120))&gt;0,PARAMETROS!$B$8+ROW(A120),"")</f>
        <v/>
      </c>
      <c r="B121" s="365">
        <f>IF($A121="","",IFERROR(INDEX(MAESTRO!$A:$A,MATCH($A121,MAESTRO!$P:$P,0)),""))</f>
        <v/>
      </c>
      <c r="C121" s="365">
        <f>IF($A121="","",IFERROR(INDEX(MAESTRO!$B:$B,MATCH($A121,MAESTRO!$P:$P,0)),""))</f>
        <v/>
      </c>
      <c r="D121" s="365">
        <f>IF($A121="","",IFERROR(INDEX(MAESTRO!$D:$D,MATCH($A121,MAESTRO!$P:$P,0)),""))</f>
        <v/>
      </c>
      <c r="E121" s="365">
        <f>IF($A121="","",IFERROR(INDEX(MAESTRO!$F:$F,MATCH($A121,MAESTRO!$P:$P,0)),""))</f>
        <v/>
      </c>
      <c r="F121" s="365">
        <f>IF($A121="","",IFERROR(INDEX(MAESTRO!$G:$G,MATCH($A121,MAESTRO!$P:$P,0)),""))</f>
        <v/>
      </c>
      <c r="G121" s="365">
        <f>IF($A121="","",IFERROR(INDEX(MAESTRO!$L:$L,MATCH($A121,MAESTRO!$P:$P,0)),""))</f>
        <v/>
      </c>
      <c r="H121" s="365">
        <f>IF($A121="","",IFERROR(INDEX(MAESTRO!$K:$K,MATCH($A121,MAESTRO!$P:$P,0)),""))</f>
        <v/>
      </c>
      <c r="I121" s="365">
        <f>IF($A121="","",IFERROR(INDEX(MAESTRO!$M:$M,MATCH($A121,MAESTRO!$P:$P,0)),""))</f>
        <v/>
      </c>
    </row>
    <row r="122">
      <c r="A122" s="365">
        <f>IF(COUNTIF(MAESTRO!$P:$P,PARAMETROS!$B$8+ROW(A121))&gt;0,PARAMETROS!$B$8+ROW(A121),"")</f>
        <v/>
      </c>
      <c r="B122" s="365">
        <f>IF($A122="","",IFERROR(INDEX(MAESTRO!$A:$A,MATCH($A122,MAESTRO!$P:$P,0)),""))</f>
        <v/>
      </c>
      <c r="C122" s="365">
        <f>IF($A122="","",IFERROR(INDEX(MAESTRO!$B:$B,MATCH($A122,MAESTRO!$P:$P,0)),""))</f>
        <v/>
      </c>
      <c r="D122" s="365">
        <f>IF($A122="","",IFERROR(INDEX(MAESTRO!$D:$D,MATCH($A122,MAESTRO!$P:$P,0)),""))</f>
        <v/>
      </c>
      <c r="E122" s="365">
        <f>IF($A122="","",IFERROR(INDEX(MAESTRO!$F:$F,MATCH($A122,MAESTRO!$P:$P,0)),""))</f>
        <v/>
      </c>
      <c r="F122" s="365">
        <f>IF($A122="","",IFERROR(INDEX(MAESTRO!$G:$G,MATCH($A122,MAESTRO!$P:$P,0)),""))</f>
        <v/>
      </c>
      <c r="G122" s="365">
        <f>IF($A122="","",IFERROR(INDEX(MAESTRO!$L:$L,MATCH($A122,MAESTRO!$P:$P,0)),""))</f>
        <v/>
      </c>
      <c r="H122" s="365">
        <f>IF($A122="","",IFERROR(INDEX(MAESTRO!$K:$K,MATCH($A122,MAESTRO!$P:$P,0)),""))</f>
        <v/>
      </c>
      <c r="I122" s="365">
        <f>IF($A122="","",IFERROR(INDEX(MAESTRO!$M:$M,MATCH($A122,MAESTRO!$P:$P,0)),""))</f>
        <v/>
      </c>
    </row>
    <row r="123">
      <c r="A123" s="365">
        <f>IF(COUNTIF(MAESTRO!$P:$P,PARAMETROS!$B$8+ROW(A122))&gt;0,PARAMETROS!$B$8+ROW(A122),"")</f>
        <v/>
      </c>
      <c r="B123" s="365">
        <f>IF($A123="","",IFERROR(INDEX(MAESTRO!$A:$A,MATCH($A123,MAESTRO!$P:$P,0)),""))</f>
        <v/>
      </c>
      <c r="C123" s="365">
        <f>IF($A123="","",IFERROR(INDEX(MAESTRO!$B:$B,MATCH($A123,MAESTRO!$P:$P,0)),""))</f>
        <v/>
      </c>
      <c r="D123" s="365">
        <f>IF($A123="","",IFERROR(INDEX(MAESTRO!$D:$D,MATCH($A123,MAESTRO!$P:$P,0)),""))</f>
        <v/>
      </c>
      <c r="E123" s="365">
        <f>IF($A123="","",IFERROR(INDEX(MAESTRO!$F:$F,MATCH($A123,MAESTRO!$P:$P,0)),""))</f>
        <v/>
      </c>
      <c r="F123" s="365">
        <f>IF($A123="","",IFERROR(INDEX(MAESTRO!$G:$G,MATCH($A123,MAESTRO!$P:$P,0)),""))</f>
        <v/>
      </c>
      <c r="G123" s="365">
        <f>IF($A123="","",IFERROR(INDEX(MAESTRO!$L:$L,MATCH($A123,MAESTRO!$P:$P,0)),""))</f>
        <v/>
      </c>
      <c r="H123" s="365">
        <f>IF($A123="","",IFERROR(INDEX(MAESTRO!$K:$K,MATCH($A123,MAESTRO!$P:$P,0)),""))</f>
        <v/>
      </c>
      <c r="I123" s="365">
        <f>IF($A123="","",IFERROR(INDEX(MAESTRO!$M:$M,MATCH($A123,MAESTRO!$P:$P,0)),""))</f>
        <v/>
      </c>
    </row>
    <row r="124">
      <c r="A124" s="365">
        <f>IF(COUNTIF(MAESTRO!$P:$P,PARAMETROS!$B$8+ROW(A123))&gt;0,PARAMETROS!$B$8+ROW(A123),"")</f>
        <v/>
      </c>
      <c r="B124" s="365">
        <f>IF($A124="","",IFERROR(INDEX(MAESTRO!$A:$A,MATCH($A124,MAESTRO!$P:$P,0)),""))</f>
        <v/>
      </c>
      <c r="C124" s="365">
        <f>IF($A124="","",IFERROR(INDEX(MAESTRO!$B:$B,MATCH($A124,MAESTRO!$P:$P,0)),""))</f>
        <v/>
      </c>
      <c r="D124" s="365">
        <f>IF($A124="","",IFERROR(INDEX(MAESTRO!$D:$D,MATCH($A124,MAESTRO!$P:$P,0)),""))</f>
        <v/>
      </c>
      <c r="E124" s="365">
        <f>IF($A124="","",IFERROR(INDEX(MAESTRO!$F:$F,MATCH($A124,MAESTRO!$P:$P,0)),""))</f>
        <v/>
      </c>
      <c r="F124" s="365">
        <f>IF($A124="","",IFERROR(INDEX(MAESTRO!$G:$G,MATCH($A124,MAESTRO!$P:$P,0)),""))</f>
        <v/>
      </c>
      <c r="G124" s="365">
        <f>IF($A124="","",IFERROR(INDEX(MAESTRO!$L:$L,MATCH($A124,MAESTRO!$P:$P,0)),""))</f>
        <v/>
      </c>
      <c r="H124" s="365">
        <f>IF($A124="","",IFERROR(INDEX(MAESTRO!$K:$K,MATCH($A124,MAESTRO!$P:$P,0)),""))</f>
        <v/>
      </c>
      <c r="I124" s="365">
        <f>IF($A124="","",IFERROR(INDEX(MAESTRO!$M:$M,MATCH($A124,MAESTRO!$P:$P,0)),""))</f>
        <v/>
      </c>
    </row>
    <row r="125">
      <c r="A125" s="365">
        <f>IF(COUNTIF(MAESTRO!$P:$P,PARAMETROS!$B$8+ROW(A124))&gt;0,PARAMETROS!$B$8+ROW(A124),"")</f>
        <v/>
      </c>
      <c r="B125" s="365">
        <f>IF($A125="","",IFERROR(INDEX(MAESTRO!$A:$A,MATCH($A125,MAESTRO!$P:$P,0)),""))</f>
        <v/>
      </c>
      <c r="C125" s="365">
        <f>IF($A125="","",IFERROR(INDEX(MAESTRO!$B:$B,MATCH($A125,MAESTRO!$P:$P,0)),""))</f>
        <v/>
      </c>
      <c r="D125" s="365">
        <f>IF($A125="","",IFERROR(INDEX(MAESTRO!$D:$D,MATCH($A125,MAESTRO!$P:$P,0)),""))</f>
        <v/>
      </c>
      <c r="E125" s="365">
        <f>IF($A125="","",IFERROR(INDEX(MAESTRO!$F:$F,MATCH($A125,MAESTRO!$P:$P,0)),""))</f>
        <v/>
      </c>
      <c r="F125" s="365">
        <f>IF($A125="","",IFERROR(INDEX(MAESTRO!$G:$G,MATCH($A125,MAESTRO!$P:$P,0)),""))</f>
        <v/>
      </c>
      <c r="G125" s="365">
        <f>IF($A125="","",IFERROR(INDEX(MAESTRO!$L:$L,MATCH($A125,MAESTRO!$P:$P,0)),""))</f>
        <v/>
      </c>
      <c r="H125" s="365">
        <f>IF($A125="","",IFERROR(INDEX(MAESTRO!$K:$K,MATCH($A125,MAESTRO!$P:$P,0)),""))</f>
        <v/>
      </c>
      <c r="I125" s="365">
        <f>IF($A125="","",IFERROR(INDEX(MAESTRO!$M:$M,MATCH($A125,MAESTRO!$P:$P,0)),""))</f>
        <v/>
      </c>
    </row>
    <row r="126">
      <c r="A126" s="365">
        <f>IF(COUNTIF(MAESTRO!$P:$P,PARAMETROS!$B$8+ROW(A125))&gt;0,PARAMETROS!$B$8+ROW(A125),"")</f>
        <v/>
      </c>
      <c r="B126" s="365">
        <f>IF($A126="","",IFERROR(INDEX(MAESTRO!$A:$A,MATCH($A126,MAESTRO!$P:$P,0)),""))</f>
        <v/>
      </c>
      <c r="C126" s="365">
        <f>IF($A126="","",IFERROR(INDEX(MAESTRO!$B:$B,MATCH($A126,MAESTRO!$P:$P,0)),""))</f>
        <v/>
      </c>
      <c r="D126" s="365">
        <f>IF($A126="","",IFERROR(INDEX(MAESTRO!$D:$D,MATCH($A126,MAESTRO!$P:$P,0)),""))</f>
        <v/>
      </c>
      <c r="E126" s="365">
        <f>IF($A126="","",IFERROR(INDEX(MAESTRO!$F:$F,MATCH($A126,MAESTRO!$P:$P,0)),""))</f>
        <v/>
      </c>
      <c r="F126" s="365">
        <f>IF($A126="","",IFERROR(INDEX(MAESTRO!$G:$G,MATCH($A126,MAESTRO!$P:$P,0)),""))</f>
        <v/>
      </c>
      <c r="G126" s="365">
        <f>IF($A126="","",IFERROR(INDEX(MAESTRO!$L:$L,MATCH($A126,MAESTRO!$P:$P,0)),""))</f>
        <v/>
      </c>
      <c r="H126" s="365">
        <f>IF($A126="","",IFERROR(INDEX(MAESTRO!$K:$K,MATCH($A126,MAESTRO!$P:$P,0)),""))</f>
        <v/>
      </c>
      <c r="I126" s="365">
        <f>IF($A126="","",IFERROR(INDEX(MAESTRO!$M:$M,MATCH($A126,MAESTRO!$P:$P,0)),""))</f>
        <v/>
      </c>
    </row>
    <row r="127">
      <c r="A127" s="365">
        <f>IF(COUNTIF(MAESTRO!$P:$P,PARAMETROS!$B$8+ROW(A126))&gt;0,PARAMETROS!$B$8+ROW(A126),"")</f>
        <v/>
      </c>
      <c r="B127" s="365">
        <f>IF($A127="","",IFERROR(INDEX(MAESTRO!$A:$A,MATCH($A127,MAESTRO!$P:$P,0)),""))</f>
        <v/>
      </c>
      <c r="C127" s="365">
        <f>IF($A127="","",IFERROR(INDEX(MAESTRO!$B:$B,MATCH($A127,MAESTRO!$P:$P,0)),""))</f>
        <v/>
      </c>
      <c r="D127" s="365">
        <f>IF($A127="","",IFERROR(INDEX(MAESTRO!$D:$D,MATCH($A127,MAESTRO!$P:$P,0)),""))</f>
        <v/>
      </c>
      <c r="E127" s="365">
        <f>IF($A127="","",IFERROR(INDEX(MAESTRO!$F:$F,MATCH($A127,MAESTRO!$P:$P,0)),""))</f>
        <v/>
      </c>
      <c r="F127" s="365">
        <f>IF($A127="","",IFERROR(INDEX(MAESTRO!$G:$G,MATCH($A127,MAESTRO!$P:$P,0)),""))</f>
        <v/>
      </c>
      <c r="G127" s="365">
        <f>IF($A127="","",IFERROR(INDEX(MAESTRO!$L:$L,MATCH($A127,MAESTRO!$P:$P,0)),""))</f>
        <v/>
      </c>
      <c r="H127" s="365">
        <f>IF($A127="","",IFERROR(INDEX(MAESTRO!$K:$K,MATCH($A127,MAESTRO!$P:$P,0)),""))</f>
        <v/>
      </c>
      <c r="I127" s="365">
        <f>IF($A127="","",IFERROR(INDEX(MAESTRO!$M:$M,MATCH($A127,MAESTRO!$P:$P,0)),""))</f>
        <v/>
      </c>
    </row>
    <row r="128">
      <c r="A128" s="365">
        <f>IF(COUNTIF(MAESTRO!$P:$P,PARAMETROS!$B$8+ROW(A127))&gt;0,PARAMETROS!$B$8+ROW(A127),"")</f>
        <v/>
      </c>
      <c r="B128" s="365">
        <f>IF($A128="","",IFERROR(INDEX(MAESTRO!$A:$A,MATCH($A128,MAESTRO!$P:$P,0)),""))</f>
        <v/>
      </c>
      <c r="C128" s="365">
        <f>IF($A128="","",IFERROR(INDEX(MAESTRO!$B:$B,MATCH($A128,MAESTRO!$P:$P,0)),""))</f>
        <v/>
      </c>
      <c r="D128" s="365">
        <f>IF($A128="","",IFERROR(INDEX(MAESTRO!$D:$D,MATCH($A128,MAESTRO!$P:$P,0)),""))</f>
        <v/>
      </c>
      <c r="E128" s="365">
        <f>IF($A128="","",IFERROR(INDEX(MAESTRO!$F:$F,MATCH($A128,MAESTRO!$P:$P,0)),""))</f>
        <v/>
      </c>
      <c r="F128" s="365">
        <f>IF($A128="","",IFERROR(INDEX(MAESTRO!$G:$G,MATCH($A128,MAESTRO!$P:$P,0)),""))</f>
        <v/>
      </c>
      <c r="G128" s="365">
        <f>IF($A128="","",IFERROR(INDEX(MAESTRO!$L:$L,MATCH($A128,MAESTRO!$P:$P,0)),""))</f>
        <v/>
      </c>
      <c r="H128" s="365">
        <f>IF($A128="","",IFERROR(INDEX(MAESTRO!$K:$K,MATCH($A128,MAESTRO!$P:$P,0)),""))</f>
        <v/>
      </c>
      <c r="I128" s="365">
        <f>IF($A128="","",IFERROR(INDEX(MAESTRO!$M:$M,MATCH($A128,MAESTRO!$P:$P,0)),""))</f>
        <v/>
      </c>
    </row>
    <row r="129">
      <c r="A129" s="365">
        <f>IF(COUNTIF(MAESTRO!$P:$P,PARAMETROS!$B$8+ROW(A128))&gt;0,PARAMETROS!$B$8+ROW(A128),"")</f>
        <v/>
      </c>
      <c r="B129" s="365">
        <f>IF($A129="","",IFERROR(INDEX(MAESTRO!$A:$A,MATCH($A129,MAESTRO!$P:$P,0)),""))</f>
        <v/>
      </c>
      <c r="C129" s="365">
        <f>IF($A129="","",IFERROR(INDEX(MAESTRO!$B:$B,MATCH($A129,MAESTRO!$P:$P,0)),""))</f>
        <v/>
      </c>
      <c r="D129" s="365">
        <f>IF($A129="","",IFERROR(INDEX(MAESTRO!$D:$D,MATCH($A129,MAESTRO!$P:$P,0)),""))</f>
        <v/>
      </c>
      <c r="E129" s="365">
        <f>IF($A129="","",IFERROR(INDEX(MAESTRO!$F:$F,MATCH($A129,MAESTRO!$P:$P,0)),""))</f>
        <v/>
      </c>
      <c r="F129" s="365">
        <f>IF($A129="","",IFERROR(INDEX(MAESTRO!$G:$G,MATCH($A129,MAESTRO!$P:$P,0)),""))</f>
        <v/>
      </c>
      <c r="G129" s="365">
        <f>IF($A129="","",IFERROR(INDEX(MAESTRO!$L:$L,MATCH($A129,MAESTRO!$P:$P,0)),""))</f>
        <v/>
      </c>
      <c r="H129" s="365">
        <f>IF($A129="","",IFERROR(INDEX(MAESTRO!$K:$K,MATCH($A129,MAESTRO!$P:$P,0)),""))</f>
        <v/>
      </c>
      <c r="I129" s="365">
        <f>IF($A129="","",IFERROR(INDEX(MAESTRO!$M:$M,MATCH($A129,MAESTRO!$P:$P,0)),""))</f>
        <v/>
      </c>
    </row>
    <row r="130">
      <c r="A130" s="365">
        <f>IF(COUNTIF(MAESTRO!$P:$P,PARAMETROS!$B$8+ROW(A129))&gt;0,PARAMETROS!$B$8+ROW(A129),"")</f>
        <v/>
      </c>
      <c r="B130" s="365">
        <f>IF($A130="","",IFERROR(INDEX(MAESTRO!$A:$A,MATCH($A130,MAESTRO!$P:$P,0)),""))</f>
        <v/>
      </c>
      <c r="C130" s="365">
        <f>IF($A130="","",IFERROR(INDEX(MAESTRO!$B:$B,MATCH($A130,MAESTRO!$P:$P,0)),""))</f>
        <v/>
      </c>
      <c r="D130" s="365">
        <f>IF($A130="","",IFERROR(INDEX(MAESTRO!$D:$D,MATCH($A130,MAESTRO!$P:$P,0)),""))</f>
        <v/>
      </c>
      <c r="E130" s="365">
        <f>IF($A130="","",IFERROR(INDEX(MAESTRO!$F:$F,MATCH($A130,MAESTRO!$P:$P,0)),""))</f>
        <v/>
      </c>
      <c r="F130" s="365">
        <f>IF($A130="","",IFERROR(INDEX(MAESTRO!$G:$G,MATCH($A130,MAESTRO!$P:$P,0)),""))</f>
        <v/>
      </c>
      <c r="G130" s="365">
        <f>IF($A130="","",IFERROR(INDEX(MAESTRO!$L:$L,MATCH($A130,MAESTRO!$P:$P,0)),""))</f>
        <v/>
      </c>
      <c r="H130" s="365">
        <f>IF($A130="","",IFERROR(INDEX(MAESTRO!$K:$K,MATCH($A130,MAESTRO!$P:$P,0)),""))</f>
        <v/>
      </c>
      <c r="I130" s="365">
        <f>IF($A130="","",IFERROR(INDEX(MAESTRO!$M:$M,MATCH($A130,MAESTRO!$P:$P,0)),""))</f>
        <v/>
      </c>
    </row>
    <row r="131">
      <c r="A131" s="365">
        <f>IF(COUNTIF(MAESTRO!$P:$P,PARAMETROS!$B$8+ROW(A130))&gt;0,PARAMETROS!$B$8+ROW(A130),"")</f>
        <v/>
      </c>
      <c r="B131" s="365">
        <f>IF($A131="","",IFERROR(INDEX(MAESTRO!$A:$A,MATCH($A131,MAESTRO!$P:$P,0)),""))</f>
        <v/>
      </c>
      <c r="C131" s="365">
        <f>IF($A131="","",IFERROR(INDEX(MAESTRO!$B:$B,MATCH($A131,MAESTRO!$P:$P,0)),""))</f>
        <v/>
      </c>
      <c r="D131" s="365">
        <f>IF($A131="","",IFERROR(INDEX(MAESTRO!$D:$D,MATCH($A131,MAESTRO!$P:$P,0)),""))</f>
        <v/>
      </c>
      <c r="E131" s="365">
        <f>IF($A131="","",IFERROR(INDEX(MAESTRO!$F:$F,MATCH($A131,MAESTRO!$P:$P,0)),""))</f>
        <v/>
      </c>
      <c r="F131" s="365">
        <f>IF($A131="","",IFERROR(INDEX(MAESTRO!$G:$G,MATCH($A131,MAESTRO!$P:$P,0)),""))</f>
        <v/>
      </c>
      <c r="G131" s="365">
        <f>IF($A131="","",IFERROR(INDEX(MAESTRO!$L:$L,MATCH($A131,MAESTRO!$P:$P,0)),""))</f>
        <v/>
      </c>
      <c r="H131" s="365">
        <f>IF($A131="","",IFERROR(INDEX(MAESTRO!$K:$K,MATCH($A131,MAESTRO!$P:$P,0)),""))</f>
        <v/>
      </c>
      <c r="I131" s="365">
        <f>IF($A131="","",IFERROR(INDEX(MAESTRO!$M:$M,MATCH($A131,MAESTRO!$P:$P,0)),""))</f>
        <v/>
      </c>
    </row>
    <row r="132">
      <c r="A132" s="365">
        <f>IF(COUNTIF(MAESTRO!$P:$P,PARAMETROS!$B$8+ROW(A131))&gt;0,PARAMETROS!$B$8+ROW(A131),"")</f>
        <v/>
      </c>
      <c r="B132" s="365">
        <f>IF($A132="","",IFERROR(INDEX(MAESTRO!$A:$A,MATCH($A132,MAESTRO!$P:$P,0)),""))</f>
        <v/>
      </c>
      <c r="C132" s="365">
        <f>IF($A132="","",IFERROR(INDEX(MAESTRO!$B:$B,MATCH($A132,MAESTRO!$P:$P,0)),""))</f>
        <v/>
      </c>
      <c r="D132" s="365">
        <f>IF($A132="","",IFERROR(INDEX(MAESTRO!$D:$D,MATCH($A132,MAESTRO!$P:$P,0)),""))</f>
        <v/>
      </c>
      <c r="E132" s="365">
        <f>IF($A132="","",IFERROR(INDEX(MAESTRO!$F:$F,MATCH($A132,MAESTRO!$P:$P,0)),""))</f>
        <v/>
      </c>
      <c r="F132" s="365">
        <f>IF($A132="","",IFERROR(INDEX(MAESTRO!$G:$G,MATCH($A132,MAESTRO!$P:$P,0)),""))</f>
        <v/>
      </c>
      <c r="G132" s="365">
        <f>IF($A132="","",IFERROR(INDEX(MAESTRO!$L:$L,MATCH($A132,MAESTRO!$P:$P,0)),""))</f>
        <v/>
      </c>
      <c r="H132" s="365">
        <f>IF($A132="","",IFERROR(INDEX(MAESTRO!$K:$K,MATCH($A132,MAESTRO!$P:$P,0)),""))</f>
        <v/>
      </c>
      <c r="I132" s="365">
        <f>IF($A132="","",IFERROR(INDEX(MAESTRO!$M:$M,MATCH($A132,MAESTRO!$P:$P,0)),""))</f>
        <v/>
      </c>
    </row>
    <row r="133">
      <c r="A133" s="365">
        <f>IF(COUNTIF(MAESTRO!$P:$P,PARAMETROS!$B$8+ROW(A132))&gt;0,PARAMETROS!$B$8+ROW(A132),"")</f>
        <v/>
      </c>
      <c r="B133" s="365">
        <f>IF($A133="","",IFERROR(INDEX(MAESTRO!$A:$A,MATCH($A133,MAESTRO!$P:$P,0)),""))</f>
        <v/>
      </c>
      <c r="C133" s="365">
        <f>IF($A133="","",IFERROR(INDEX(MAESTRO!$B:$B,MATCH($A133,MAESTRO!$P:$P,0)),""))</f>
        <v/>
      </c>
      <c r="D133" s="365">
        <f>IF($A133="","",IFERROR(INDEX(MAESTRO!$D:$D,MATCH($A133,MAESTRO!$P:$P,0)),""))</f>
        <v/>
      </c>
      <c r="E133" s="365">
        <f>IF($A133="","",IFERROR(INDEX(MAESTRO!$F:$F,MATCH($A133,MAESTRO!$P:$P,0)),""))</f>
        <v/>
      </c>
      <c r="F133" s="365">
        <f>IF($A133="","",IFERROR(INDEX(MAESTRO!$G:$G,MATCH($A133,MAESTRO!$P:$P,0)),""))</f>
        <v/>
      </c>
      <c r="G133" s="365">
        <f>IF($A133="","",IFERROR(INDEX(MAESTRO!$L:$L,MATCH($A133,MAESTRO!$P:$P,0)),""))</f>
        <v/>
      </c>
      <c r="H133" s="365">
        <f>IF($A133="","",IFERROR(INDEX(MAESTRO!$K:$K,MATCH($A133,MAESTRO!$P:$P,0)),""))</f>
        <v/>
      </c>
      <c r="I133" s="365">
        <f>IF($A133="","",IFERROR(INDEX(MAESTRO!$M:$M,MATCH($A133,MAESTRO!$P:$P,0)),""))</f>
        <v/>
      </c>
    </row>
    <row r="134">
      <c r="A134" s="365">
        <f>IF(COUNTIF(MAESTRO!$P:$P,PARAMETROS!$B$8+ROW(A133))&gt;0,PARAMETROS!$B$8+ROW(A133),"")</f>
        <v/>
      </c>
      <c r="B134" s="365">
        <f>IF($A134="","",IFERROR(INDEX(MAESTRO!$A:$A,MATCH($A134,MAESTRO!$P:$P,0)),""))</f>
        <v/>
      </c>
      <c r="C134" s="365">
        <f>IF($A134="","",IFERROR(INDEX(MAESTRO!$B:$B,MATCH($A134,MAESTRO!$P:$P,0)),""))</f>
        <v/>
      </c>
      <c r="D134" s="365">
        <f>IF($A134="","",IFERROR(INDEX(MAESTRO!$D:$D,MATCH($A134,MAESTRO!$P:$P,0)),""))</f>
        <v/>
      </c>
      <c r="E134" s="365">
        <f>IF($A134="","",IFERROR(INDEX(MAESTRO!$F:$F,MATCH($A134,MAESTRO!$P:$P,0)),""))</f>
        <v/>
      </c>
      <c r="F134" s="365">
        <f>IF($A134="","",IFERROR(INDEX(MAESTRO!$G:$G,MATCH($A134,MAESTRO!$P:$P,0)),""))</f>
        <v/>
      </c>
      <c r="G134" s="365">
        <f>IF($A134="","",IFERROR(INDEX(MAESTRO!$L:$L,MATCH($A134,MAESTRO!$P:$P,0)),""))</f>
        <v/>
      </c>
      <c r="H134" s="365">
        <f>IF($A134="","",IFERROR(INDEX(MAESTRO!$K:$K,MATCH($A134,MAESTRO!$P:$P,0)),""))</f>
        <v/>
      </c>
      <c r="I134" s="365">
        <f>IF($A134="","",IFERROR(INDEX(MAESTRO!$M:$M,MATCH($A134,MAESTRO!$P:$P,0)),""))</f>
        <v/>
      </c>
    </row>
    <row r="135">
      <c r="A135" s="365">
        <f>IF(COUNTIF(MAESTRO!$P:$P,PARAMETROS!$B$8+ROW(A134))&gt;0,PARAMETROS!$B$8+ROW(A134),"")</f>
        <v/>
      </c>
      <c r="B135" s="365">
        <f>IF($A135="","",IFERROR(INDEX(MAESTRO!$A:$A,MATCH($A135,MAESTRO!$P:$P,0)),""))</f>
        <v/>
      </c>
      <c r="C135" s="365">
        <f>IF($A135="","",IFERROR(INDEX(MAESTRO!$B:$B,MATCH($A135,MAESTRO!$P:$P,0)),""))</f>
        <v/>
      </c>
      <c r="D135" s="365">
        <f>IF($A135="","",IFERROR(INDEX(MAESTRO!$D:$D,MATCH($A135,MAESTRO!$P:$P,0)),""))</f>
        <v/>
      </c>
      <c r="E135" s="365">
        <f>IF($A135="","",IFERROR(INDEX(MAESTRO!$F:$F,MATCH($A135,MAESTRO!$P:$P,0)),""))</f>
        <v/>
      </c>
      <c r="F135" s="365">
        <f>IF($A135="","",IFERROR(INDEX(MAESTRO!$G:$G,MATCH($A135,MAESTRO!$P:$P,0)),""))</f>
        <v/>
      </c>
      <c r="G135" s="365">
        <f>IF($A135="","",IFERROR(INDEX(MAESTRO!$L:$L,MATCH($A135,MAESTRO!$P:$P,0)),""))</f>
        <v/>
      </c>
      <c r="H135" s="365">
        <f>IF($A135="","",IFERROR(INDEX(MAESTRO!$K:$K,MATCH($A135,MAESTRO!$P:$P,0)),""))</f>
        <v/>
      </c>
      <c r="I135" s="365">
        <f>IF($A135="","",IFERROR(INDEX(MAESTRO!$M:$M,MATCH($A135,MAESTRO!$P:$P,0)),""))</f>
        <v/>
      </c>
    </row>
    <row r="136">
      <c r="A136" s="365">
        <f>IF(COUNTIF(MAESTRO!$P:$P,PARAMETROS!$B$8+ROW(A135))&gt;0,PARAMETROS!$B$8+ROW(A135),"")</f>
        <v/>
      </c>
      <c r="B136" s="365">
        <f>IF($A136="","",IFERROR(INDEX(MAESTRO!$A:$A,MATCH($A136,MAESTRO!$P:$P,0)),""))</f>
        <v/>
      </c>
      <c r="C136" s="365">
        <f>IF($A136="","",IFERROR(INDEX(MAESTRO!$B:$B,MATCH($A136,MAESTRO!$P:$P,0)),""))</f>
        <v/>
      </c>
      <c r="D136" s="365">
        <f>IF($A136="","",IFERROR(INDEX(MAESTRO!$D:$D,MATCH($A136,MAESTRO!$P:$P,0)),""))</f>
        <v/>
      </c>
      <c r="E136" s="365">
        <f>IF($A136="","",IFERROR(INDEX(MAESTRO!$F:$F,MATCH($A136,MAESTRO!$P:$P,0)),""))</f>
        <v/>
      </c>
      <c r="F136" s="365">
        <f>IF($A136="","",IFERROR(INDEX(MAESTRO!$G:$G,MATCH($A136,MAESTRO!$P:$P,0)),""))</f>
        <v/>
      </c>
      <c r="G136" s="365">
        <f>IF($A136="","",IFERROR(INDEX(MAESTRO!$L:$L,MATCH($A136,MAESTRO!$P:$P,0)),""))</f>
        <v/>
      </c>
      <c r="H136" s="365">
        <f>IF($A136="","",IFERROR(INDEX(MAESTRO!$K:$K,MATCH($A136,MAESTRO!$P:$P,0)),""))</f>
        <v/>
      </c>
      <c r="I136" s="365">
        <f>IF($A136="","",IFERROR(INDEX(MAESTRO!$M:$M,MATCH($A136,MAESTRO!$P:$P,0)),""))</f>
        <v/>
      </c>
    </row>
    <row r="137">
      <c r="A137" s="365">
        <f>IF(COUNTIF(MAESTRO!$P:$P,PARAMETROS!$B$8+ROW(A136))&gt;0,PARAMETROS!$B$8+ROW(A136),"")</f>
        <v/>
      </c>
      <c r="B137" s="365">
        <f>IF($A137="","",IFERROR(INDEX(MAESTRO!$A:$A,MATCH($A137,MAESTRO!$P:$P,0)),""))</f>
        <v/>
      </c>
      <c r="C137" s="365">
        <f>IF($A137="","",IFERROR(INDEX(MAESTRO!$B:$B,MATCH($A137,MAESTRO!$P:$P,0)),""))</f>
        <v/>
      </c>
      <c r="D137" s="365">
        <f>IF($A137="","",IFERROR(INDEX(MAESTRO!$D:$D,MATCH($A137,MAESTRO!$P:$P,0)),""))</f>
        <v/>
      </c>
      <c r="E137" s="365">
        <f>IF($A137="","",IFERROR(INDEX(MAESTRO!$F:$F,MATCH($A137,MAESTRO!$P:$P,0)),""))</f>
        <v/>
      </c>
      <c r="F137" s="365">
        <f>IF($A137="","",IFERROR(INDEX(MAESTRO!$G:$G,MATCH($A137,MAESTRO!$P:$P,0)),""))</f>
        <v/>
      </c>
      <c r="G137" s="365">
        <f>IF($A137="","",IFERROR(INDEX(MAESTRO!$L:$L,MATCH($A137,MAESTRO!$P:$P,0)),""))</f>
        <v/>
      </c>
      <c r="H137" s="365">
        <f>IF($A137="","",IFERROR(INDEX(MAESTRO!$K:$K,MATCH($A137,MAESTRO!$P:$P,0)),""))</f>
        <v/>
      </c>
      <c r="I137" s="365">
        <f>IF($A137="","",IFERROR(INDEX(MAESTRO!$M:$M,MATCH($A137,MAESTRO!$P:$P,0)),""))</f>
        <v/>
      </c>
    </row>
    <row r="138">
      <c r="A138" s="365">
        <f>IF(COUNTIF(MAESTRO!$P:$P,PARAMETROS!$B$8+ROW(A137))&gt;0,PARAMETROS!$B$8+ROW(A137),"")</f>
        <v/>
      </c>
      <c r="B138" s="365">
        <f>IF($A138="","",IFERROR(INDEX(MAESTRO!$A:$A,MATCH($A138,MAESTRO!$P:$P,0)),""))</f>
        <v/>
      </c>
      <c r="C138" s="365">
        <f>IF($A138="","",IFERROR(INDEX(MAESTRO!$B:$B,MATCH($A138,MAESTRO!$P:$P,0)),""))</f>
        <v/>
      </c>
      <c r="D138" s="365">
        <f>IF($A138="","",IFERROR(INDEX(MAESTRO!$D:$D,MATCH($A138,MAESTRO!$P:$P,0)),""))</f>
        <v/>
      </c>
      <c r="E138" s="365">
        <f>IF($A138="","",IFERROR(INDEX(MAESTRO!$F:$F,MATCH($A138,MAESTRO!$P:$P,0)),""))</f>
        <v/>
      </c>
      <c r="F138" s="365">
        <f>IF($A138="","",IFERROR(INDEX(MAESTRO!$G:$G,MATCH($A138,MAESTRO!$P:$P,0)),""))</f>
        <v/>
      </c>
      <c r="G138" s="365">
        <f>IF($A138="","",IFERROR(INDEX(MAESTRO!$L:$L,MATCH($A138,MAESTRO!$P:$P,0)),""))</f>
        <v/>
      </c>
      <c r="H138" s="365">
        <f>IF($A138="","",IFERROR(INDEX(MAESTRO!$K:$K,MATCH($A138,MAESTRO!$P:$P,0)),""))</f>
        <v/>
      </c>
      <c r="I138" s="365">
        <f>IF($A138="","",IFERROR(INDEX(MAESTRO!$M:$M,MATCH($A138,MAESTRO!$P:$P,0)),""))</f>
        <v/>
      </c>
    </row>
    <row r="139">
      <c r="A139" s="365">
        <f>IF(COUNTIF(MAESTRO!$P:$P,PARAMETROS!$B$8+ROW(A138))&gt;0,PARAMETROS!$B$8+ROW(A138),"")</f>
        <v/>
      </c>
      <c r="B139" s="365">
        <f>IF($A139="","",IFERROR(INDEX(MAESTRO!$A:$A,MATCH($A139,MAESTRO!$P:$P,0)),""))</f>
        <v/>
      </c>
      <c r="C139" s="365">
        <f>IF($A139="","",IFERROR(INDEX(MAESTRO!$B:$B,MATCH($A139,MAESTRO!$P:$P,0)),""))</f>
        <v/>
      </c>
      <c r="D139" s="365">
        <f>IF($A139="","",IFERROR(INDEX(MAESTRO!$D:$D,MATCH($A139,MAESTRO!$P:$P,0)),""))</f>
        <v/>
      </c>
      <c r="E139" s="365">
        <f>IF($A139="","",IFERROR(INDEX(MAESTRO!$F:$F,MATCH($A139,MAESTRO!$P:$P,0)),""))</f>
        <v/>
      </c>
      <c r="F139" s="365">
        <f>IF($A139="","",IFERROR(INDEX(MAESTRO!$G:$G,MATCH($A139,MAESTRO!$P:$P,0)),""))</f>
        <v/>
      </c>
      <c r="G139" s="365">
        <f>IF($A139="","",IFERROR(INDEX(MAESTRO!$L:$L,MATCH($A139,MAESTRO!$P:$P,0)),""))</f>
        <v/>
      </c>
      <c r="H139" s="365">
        <f>IF($A139="","",IFERROR(INDEX(MAESTRO!$K:$K,MATCH($A139,MAESTRO!$P:$P,0)),""))</f>
        <v/>
      </c>
      <c r="I139" s="365">
        <f>IF($A139="","",IFERROR(INDEX(MAESTRO!$M:$M,MATCH($A139,MAESTRO!$P:$P,0)),""))</f>
        <v/>
      </c>
    </row>
    <row r="140">
      <c r="A140" s="365">
        <f>IF(COUNTIF(MAESTRO!$P:$P,PARAMETROS!$B$8+ROW(A139))&gt;0,PARAMETROS!$B$8+ROW(A139),"")</f>
        <v/>
      </c>
      <c r="B140" s="365">
        <f>IF($A140="","",IFERROR(INDEX(MAESTRO!$A:$A,MATCH($A140,MAESTRO!$P:$P,0)),""))</f>
        <v/>
      </c>
      <c r="C140" s="365">
        <f>IF($A140="","",IFERROR(INDEX(MAESTRO!$B:$B,MATCH($A140,MAESTRO!$P:$P,0)),""))</f>
        <v/>
      </c>
      <c r="D140" s="365">
        <f>IF($A140="","",IFERROR(INDEX(MAESTRO!$D:$D,MATCH($A140,MAESTRO!$P:$P,0)),""))</f>
        <v/>
      </c>
      <c r="E140" s="365">
        <f>IF($A140="","",IFERROR(INDEX(MAESTRO!$F:$F,MATCH($A140,MAESTRO!$P:$P,0)),""))</f>
        <v/>
      </c>
      <c r="F140" s="365">
        <f>IF($A140="","",IFERROR(INDEX(MAESTRO!$G:$G,MATCH($A140,MAESTRO!$P:$P,0)),""))</f>
        <v/>
      </c>
      <c r="G140" s="365">
        <f>IF($A140="","",IFERROR(INDEX(MAESTRO!$L:$L,MATCH($A140,MAESTRO!$P:$P,0)),""))</f>
        <v/>
      </c>
      <c r="H140" s="365">
        <f>IF($A140="","",IFERROR(INDEX(MAESTRO!$K:$K,MATCH($A140,MAESTRO!$P:$P,0)),""))</f>
        <v/>
      </c>
      <c r="I140" s="365">
        <f>IF($A140="","",IFERROR(INDEX(MAESTRO!$M:$M,MATCH($A140,MAESTRO!$P:$P,0)),""))</f>
        <v/>
      </c>
    </row>
    <row r="141">
      <c r="A141" s="365">
        <f>IF(COUNTIF(MAESTRO!$P:$P,PARAMETROS!$B$8+ROW(A140))&gt;0,PARAMETROS!$B$8+ROW(A140),"")</f>
        <v/>
      </c>
      <c r="B141" s="365">
        <f>IF($A141="","",IFERROR(INDEX(MAESTRO!$A:$A,MATCH($A141,MAESTRO!$P:$P,0)),""))</f>
        <v/>
      </c>
      <c r="C141" s="365">
        <f>IF($A141="","",IFERROR(INDEX(MAESTRO!$B:$B,MATCH($A141,MAESTRO!$P:$P,0)),""))</f>
        <v/>
      </c>
      <c r="D141" s="365">
        <f>IF($A141="","",IFERROR(INDEX(MAESTRO!$D:$D,MATCH($A141,MAESTRO!$P:$P,0)),""))</f>
        <v/>
      </c>
      <c r="E141" s="365">
        <f>IF($A141="","",IFERROR(INDEX(MAESTRO!$F:$F,MATCH($A141,MAESTRO!$P:$P,0)),""))</f>
        <v/>
      </c>
      <c r="F141" s="365">
        <f>IF($A141="","",IFERROR(INDEX(MAESTRO!$G:$G,MATCH($A141,MAESTRO!$P:$P,0)),""))</f>
        <v/>
      </c>
      <c r="G141" s="365">
        <f>IF($A141="","",IFERROR(INDEX(MAESTRO!$L:$L,MATCH($A141,MAESTRO!$P:$P,0)),""))</f>
        <v/>
      </c>
      <c r="H141" s="365">
        <f>IF($A141="","",IFERROR(INDEX(MAESTRO!$K:$K,MATCH($A141,MAESTRO!$P:$P,0)),""))</f>
        <v/>
      </c>
      <c r="I141" s="365">
        <f>IF($A141="","",IFERROR(INDEX(MAESTRO!$M:$M,MATCH($A141,MAESTRO!$P:$P,0)),""))</f>
        <v/>
      </c>
    </row>
    <row r="142">
      <c r="A142" s="365">
        <f>IF(COUNTIF(MAESTRO!$P:$P,PARAMETROS!$B$8+ROW(A141))&gt;0,PARAMETROS!$B$8+ROW(A141),"")</f>
        <v/>
      </c>
      <c r="B142" s="365">
        <f>IF($A142="","",IFERROR(INDEX(MAESTRO!$A:$A,MATCH($A142,MAESTRO!$P:$P,0)),""))</f>
        <v/>
      </c>
      <c r="C142" s="365">
        <f>IF($A142="","",IFERROR(INDEX(MAESTRO!$B:$B,MATCH($A142,MAESTRO!$P:$P,0)),""))</f>
        <v/>
      </c>
      <c r="D142" s="365">
        <f>IF($A142="","",IFERROR(INDEX(MAESTRO!$D:$D,MATCH($A142,MAESTRO!$P:$P,0)),""))</f>
        <v/>
      </c>
      <c r="E142" s="365">
        <f>IF($A142="","",IFERROR(INDEX(MAESTRO!$F:$F,MATCH($A142,MAESTRO!$P:$P,0)),""))</f>
        <v/>
      </c>
      <c r="F142" s="365">
        <f>IF($A142="","",IFERROR(INDEX(MAESTRO!$G:$G,MATCH($A142,MAESTRO!$P:$P,0)),""))</f>
        <v/>
      </c>
      <c r="G142" s="365">
        <f>IF($A142="","",IFERROR(INDEX(MAESTRO!$L:$L,MATCH($A142,MAESTRO!$P:$P,0)),""))</f>
        <v/>
      </c>
      <c r="H142" s="365">
        <f>IF($A142="","",IFERROR(INDEX(MAESTRO!$K:$K,MATCH($A142,MAESTRO!$P:$P,0)),""))</f>
        <v/>
      </c>
      <c r="I142" s="365">
        <f>IF($A142="","",IFERROR(INDEX(MAESTRO!$M:$M,MATCH($A142,MAESTRO!$P:$P,0)),""))</f>
        <v/>
      </c>
    </row>
    <row r="143">
      <c r="A143" s="365">
        <f>IF(COUNTIF(MAESTRO!$P:$P,PARAMETROS!$B$8+ROW(A142))&gt;0,PARAMETROS!$B$8+ROW(A142),"")</f>
        <v/>
      </c>
      <c r="B143" s="365">
        <f>IF($A143="","",IFERROR(INDEX(MAESTRO!$A:$A,MATCH($A143,MAESTRO!$P:$P,0)),""))</f>
        <v/>
      </c>
      <c r="C143" s="365">
        <f>IF($A143="","",IFERROR(INDEX(MAESTRO!$B:$B,MATCH($A143,MAESTRO!$P:$P,0)),""))</f>
        <v/>
      </c>
      <c r="D143" s="365">
        <f>IF($A143="","",IFERROR(INDEX(MAESTRO!$D:$D,MATCH($A143,MAESTRO!$P:$P,0)),""))</f>
        <v/>
      </c>
      <c r="E143" s="365">
        <f>IF($A143="","",IFERROR(INDEX(MAESTRO!$F:$F,MATCH($A143,MAESTRO!$P:$P,0)),""))</f>
        <v/>
      </c>
      <c r="F143" s="365">
        <f>IF($A143="","",IFERROR(INDEX(MAESTRO!$G:$G,MATCH($A143,MAESTRO!$P:$P,0)),""))</f>
        <v/>
      </c>
      <c r="G143" s="365">
        <f>IF($A143="","",IFERROR(INDEX(MAESTRO!$L:$L,MATCH($A143,MAESTRO!$P:$P,0)),""))</f>
        <v/>
      </c>
      <c r="H143" s="365">
        <f>IF($A143="","",IFERROR(INDEX(MAESTRO!$K:$K,MATCH($A143,MAESTRO!$P:$P,0)),""))</f>
        <v/>
      </c>
      <c r="I143" s="365">
        <f>IF($A143="","",IFERROR(INDEX(MAESTRO!$M:$M,MATCH($A143,MAESTRO!$P:$P,0)),""))</f>
        <v/>
      </c>
    </row>
    <row r="144">
      <c r="A144" s="365">
        <f>IF(COUNTIF(MAESTRO!$P:$P,PARAMETROS!$B$8+ROW(A143))&gt;0,PARAMETROS!$B$8+ROW(A143),"")</f>
        <v/>
      </c>
      <c r="B144" s="365">
        <f>IF($A144="","",IFERROR(INDEX(MAESTRO!$A:$A,MATCH($A144,MAESTRO!$P:$P,0)),""))</f>
        <v/>
      </c>
      <c r="C144" s="365">
        <f>IF($A144="","",IFERROR(INDEX(MAESTRO!$B:$B,MATCH($A144,MAESTRO!$P:$P,0)),""))</f>
        <v/>
      </c>
      <c r="D144" s="365">
        <f>IF($A144="","",IFERROR(INDEX(MAESTRO!$D:$D,MATCH($A144,MAESTRO!$P:$P,0)),""))</f>
        <v/>
      </c>
      <c r="E144" s="365">
        <f>IF($A144="","",IFERROR(INDEX(MAESTRO!$F:$F,MATCH($A144,MAESTRO!$P:$P,0)),""))</f>
        <v/>
      </c>
      <c r="F144" s="365">
        <f>IF($A144="","",IFERROR(INDEX(MAESTRO!$G:$G,MATCH($A144,MAESTRO!$P:$P,0)),""))</f>
        <v/>
      </c>
      <c r="G144" s="365">
        <f>IF($A144="","",IFERROR(INDEX(MAESTRO!$L:$L,MATCH($A144,MAESTRO!$P:$P,0)),""))</f>
        <v/>
      </c>
      <c r="H144" s="365">
        <f>IF($A144="","",IFERROR(INDEX(MAESTRO!$K:$K,MATCH($A144,MAESTRO!$P:$P,0)),""))</f>
        <v/>
      </c>
      <c r="I144" s="365">
        <f>IF($A144="","",IFERROR(INDEX(MAESTRO!$M:$M,MATCH($A144,MAESTRO!$P:$P,0)),""))</f>
        <v/>
      </c>
    </row>
    <row r="145">
      <c r="A145" s="365">
        <f>IF(COUNTIF(MAESTRO!$P:$P,PARAMETROS!$B$8+ROW(A144))&gt;0,PARAMETROS!$B$8+ROW(A144),"")</f>
        <v/>
      </c>
      <c r="B145" s="365">
        <f>IF($A145="","",IFERROR(INDEX(MAESTRO!$A:$A,MATCH($A145,MAESTRO!$P:$P,0)),""))</f>
        <v/>
      </c>
      <c r="C145" s="365">
        <f>IF($A145="","",IFERROR(INDEX(MAESTRO!$B:$B,MATCH($A145,MAESTRO!$P:$P,0)),""))</f>
        <v/>
      </c>
      <c r="D145" s="365">
        <f>IF($A145="","",IFERROR(INDEX(MAESTRO!$D:$D,MATCH($A145,MAESTRO!$P:$P,0)),""))</f>
        <v/>
      </c>
      <c r="E145" s="365">
        <f>IF($A145="","",IFERROR(INDEX(MAESTRO!$F:$F,MATCH($A145,MAESTRO!$P:$P,0)),""))</f>
        <v/>
      </c>
      <c r="F145" s="365">
        <f>IF($A145="","",IFERROR(INDEX(MAESTRO!$G:$G,MATCH($A145,MAESTRO!$P:$P,0)),""))</f>
        <v/>
      </c>
      <c r="G145" s="365">
        <f>IF($A145="","",IFERROR(INDEX(MAESTRO!$L:$L,MATCH($A145,MAESTRO!$P:$P,0)),""))</f>
        <v/>
      </c>
      <c r="H145" s="365">
        <f>IF($A145="","",IFERROR(INDEX(MAESTRO!$K:$K,MATCH($A145,MAESTRO!$P:$P,0)),""))</f>
        <v/>
      </c>
      <c r="I145" s="365">
        <f>IF($A145="","",IFERROR(INDEX(MAESTRO!$M:$M,MATCH($A145,MAESTRO!$P:$P,0)),""))</f>
        <v/>
      </c>
    </row>
    <row r="146">
      <c r="A146" s="365">
        <f>IF(COUNTIF(MAESTRO!$P:$P,PARAMETROS!$B$8+ROW(A145))&gt;0,PARAMETROS!$B$8+ROW(A145),"")</f>
        <v/>
      </c>
      <c r="B146" s="365">
        <f>IF($A146="","",IFERROR(INDEX(MAESTRO!$A:$A,MATCH($A146,MAESTRO!$P:$P,0)),""))</f>
        <v/>
      </c>
      <c r="C146" s="365">
        <f>IF($A146="","",IFERROR(INDEX(MAESTRO!$B:$B,MATCH($A146,MAESTRO!$P:$P,0)),""))</f>
        <v/>
      </c>
      <c r="D146" s="365">
        <f>IF($A146="","",IFERROR(INDEX(MAESTRO!$D:$D,MATCH($A146,MAESTRO!$P:$P,0)),""))</f>
        <v/>
      </c>
      <c r="E146" s="365">
        <f>IF($A146="","",IFERROR(INDEX(MAESTRO!$F:$F,MATCH($A146,MAESTRO!$P:$P,0)),""))</f>
        <v/>
      </c>
      <c r="F146" s="365">
        <f>IF($A146="","",IFERROR(INDEX(MAESTRO!$G:$G,MATCH($A146,MAESTRO!$P:$P,0)),""))</f>
        <v/>
      </c>
      <c r="G146" s="365">
        <f>IF($A146="","",IFERROR(INDEX(MAESTRO!$L:$L,MATCH($A146,MAESTRO!$P:$P,0)),""))</f>
        <v/>
      </c>
      <c r="H146" s="365">
        <f>IF($A146="","",IFERROR(INDEX(MAESTRO!$K:$K,MATCH($A146,MAESTRO!$P:$P,0)),""))</f>
        <v/>
      </c>
      <c r="I146" s="365">
        <f>IF($A146="","",IFERROR(INDEX(MAESTRO!$M:$M,MATCH($A146,MAESTRO!$P:$P,0)),""))</f>
        <v/>
      </c>
    </row>
    <row r="147">
      <c r="A147" s="365">
        <f>IF(COUNTIF(MAESTRO!$P:$P,PARAMETROS!$B$8+ROW(A146))&gt;0,PARAMETROS!$B$8+ROW(A146),"")</f>
        <v/>
      </c>
      <c r="B147" s="365">
        <f>IF($A147="","",IFERROR(INDEX(MAESTRO!$A:$A,MATCH($A147,MAESTRO!$P:$P,0)),""))</f>
        <v/>
      </c>
      <c r="C147" s="365">
        <f>IF($A147="","",IFERROR(INDEX(MAESTRO!$B:$B,MATCH($A147,MAESTRO!$P:$P,0)),""))</f>
        <v/>
      </c>
      <c r="D147" s="365">
        <f>IF($A147="","",IFERROR(INDEX(MAESTRO!$D:$D,MATCH($A147,MAESTRO!$P:$P,0)),""))</f>
        <v/>
      </c>
      <c r="E147" s="365">
        <f>IF($A147="","",IFERROR(INDEX(MAESTRO!$F:$F,MATCH($A147,MAESTRO!$P:$P,0)),""))</f>
        <v/>
      </c>
      <c r="F147" s="365">
        <f>IF($A147="","",IFERROR(INDEX(MAESTRO!$G:$G,MATCH($A147,MAESTRO!$P:$P,0)),""))</f>
        <v/>
      </c>
      <c r="G147" s="365">
        <f>IF($A147="","",IFERROR(INDEX(MAESTRO!$L:$L,MATCH($A147,MAESTRO!$P:$P,0)),""))</f>
        <v/>
      </c>
      <c r="H147" s="365">
        <f>IF($A147="","",IFERROR(INDEX(MAESTRO!$K:$K,MATCH($A147,MAESTRO!$P:$P,0)),""))</f>
        <v/>
      </c>
      <c r="I147" s="365">
        <f>IF($A147="","",IFERROR(INDEX(MAESTRO!$M:$M,MATCH($A147,MAESTRO!$P:$P,0)),""))</f>
        <v/>
      </c>
    </row>
    <row r="148">
      <c r="A148" s="365">
        <f>IF(COUNTIF(MAESTRO!$P:$P,PARAMETROS!$B$8+ROW(A147))&gt;0,PARAMETROS!$B$8+ROW(A147),"")</f>
        <v/>
      </c>
      <c r="B148" s="365">
        <f>IF($A148="","",IFERROR(INDEX(MAESTRO!$A:$A,MATCH($A148,MAESTRO!$P:$P,0)),""))</f>
        <v/>
      </c>
      <c r="C148" s="365">
        <f>IF($A148="","",IFERROR(INDEX(MAESTRO!$B:$B,MATCH($A148,MAESTRO!$P:$P,0)),""))</f>
        <v/>
      </c>
      <c r="D148" s="365">
        <f>IF($A148="","",IFERROR(INDEX(MAESTRO!$D:$D,MATCH($A148,MAESTRO!$P:$P,0)),""))</f>
        <v/>
      </c>
      <c r="E148" s="365">
        <f>IF($A148="","",IFERROR(INDEX(MAESTRO!$F:$F,MATCH($A148,MAESTRO!$P:$P,0)),""))</f>
        <v/>
      </c>
      <c r="F148" s="365">
        <f>IF($A148="","",IFERROR(INDEX(MAESTRO!$G:$G,MATCH($A148,MAESTRO!$P:$P,0)),""))</f>
        <v/>
      </c>
      <c r="G148" s="365">
        <f>IF($A148="","",IFERROR(INDEX(MAESTRO!$L:$L,MATCH($A148,MAESTRO!$P:$P,0)),""))</f>
        <v/>
      </c>
      <c r="H148" s="365">
        <f>IF($A148="","",IFERROR(INDEX(MAESTRO!$K:$K,MATCH($A148,MAESTRO!$P:$P,0)),""))</f>
        <v/>
      </c>
      <c r="I148" s="365">
        <f>IF($A148="","",IFERROR(INDEX(MAESTRO!$M:$M,MATCH($A148,MAESTRO!$P:$P,0)),""))</f>
        <v/>
      </c>
    </row>
    <row r="149">
      <c r="A149" s="365">
        <f>IF(COUNTIF(MAESTRO!$P:$P,PARAMETROS!$B$8+ROW(A148))&gt;0,PARAMETROS!$B$8+ROW(A148),"")</f>
        <v/>
      </c>
      <c r="B149" s="365">
        <f>IF($A149="","",IFERROR(INDEX(MAESTRO!$A:$A,MATCH($A149,MAESTRO!$P:$P,0)),""))</f>
        <v/>
      </c>
      <c r="C149" s="365">
        <f>IF($A149="","",IFERROR(INDEX(MAESTRO!$B:$B,MATCH($A149,MAESTRO!$P:$P,0)),""))</f>
        <v/>
      </c>
      <c r="D149" s="365">
        <f>IF($A149="","",IFERROR(INDEX(MAESTRO!$D:$D,MATCH($A149,MAESTRO!$P:$P,0)),""))</f>
        <v/>
      </c>
      <c r="E149" s="365">
        <f>IF($A149="","",IFERROR(INDEX(MAESTRO!$F:$F,MATCH($A149,MAESTRO!$P:$P,0)),""))</f>
        <v/>
      </c>
      <c r="F149" s="365">
        <f>IF($A149="","",IFERROR(INDEX(MAESTRO!$G:$G,MATCH($A149,MAESTRO!$P:$P,0)),""))</f>
        <v/>
      </c>
      <c r="G149" s="365">
        <f>IF($A149="","",IFERROR(INDEX(MAESTRO!$L:$L,MATCH($A149,MAESTRO!$P:$P,0)),""))</f>
        <v/>
      </c>
      <c r="H149" s="365">
        <f>IF($A149="","",IFERROR(INDEX(MAESTRO!$K:$K,MATCH($A149,MAESTRO!$P:$P,0)),""))</f>
        <v/>
      </c>
      <c r="I149" s="365">
        <f>IF($A149="","",IFERROR(INDEX(MAESTRO!$M:$M,MATCH($A149,MAESTRO!$P:$P,0)),""))</f>
        <v/>
      </c>
    </row>
    <row r="150">
      <c r="A150" s="365">
        <f>IF(COUNTIF(MAESTRO!$P:$P,PARAMETROS!$B$8+ROW(A149))&gt;0,PARAMETROS!$B$8+ROW(A149),"")</f>
        <v/>
      </c>
      <c r="B150" s="365">
        <f>IF($A150="","",IFERROR(INDEX(MAESTRO!$A:$A,MATCH($A150,MAESTRO!$P:$P,0)),""))</f>
        <v/>
      </c>
      <c r="C150" s="365">
        <f>IF($A150="","",IFERROR(INDEX(MAESTRO!$B:$B,MATCH($A150,MAESTRO!$P:$P,0)),""))</f>
        <v/>
      </c>
      <c r="D150" s="365">
        <f>IF($A150="","",IFERROR(INDEX(MAESTRO!$D:$D,MATCH($A150,MAESTRO!$P:$P,0)),""))</f>
        <v/>
      </c>
      <c r="E150" s="365">
        <f>IF($A150="","",IFERROR(INDEX(MAESTRO!$F:$F,MATCH($A150,MAESTRO!$P:$P,0)),""))</f>
        <v/>
      </c>
      <c r="F150" s="365">
        <f>IF($A150="","",IFERROR(INDEX(MAESTRO!$G:$G,MATCH($A150,MAESTRO!$P:$P,0)),""))</f>
        <v/>
      </c>
      <c r="G150" s="365">
        <f>IF($A150="","",IFERROR(INDEX(MAESTRO!$L:$L,MATCH($A150,MAESTRO!$P:$P,0)),""))</f>
        <v/>
      </c>
      <c r="H150" s="365">
        <f>IF($A150="","",IFERROR(INDEX(MAESTRO!$K:$K,MATCH($A150,MAESTRO!$P:$P,0)),""))</f>
        <v/>
      </c>
      <c r="I150" s="365">
        <f>IF($A150="","",IFERROR(INDEX(MAESTRO!$M:$M,MATCH($A150,MAESTRO!$P:$P,0)),""))</f>
        <v/>
      </c>
    </row>
    <row r="151">
      <c r="A151" s="365">
        <f>IF(COUNTIF(MAESTRO!$P:$P,PARAMETROS!$B$8+ROW(A150))&gt;0,PARAMETROS!$B$8+ROW(A150),"")</f>
        <v/>
      </c>
      <c r="B151" s="365">
        <f>IF($A151="","",IFERROR(INDEX(MAESTRO!$A:$A,MATCH($A151,MAESTRO!$P:$P,0)),""))</f>
        <v/>
      </c>
      <c r="C151" s="365">
        <f>IF($A151="","",IFERROR(INDEX(MAESTRO!$B:$B,MATCH($A151,MAESTRO!$P:$P,0)),""))</f>
        <v/>
      </c>
      <c r="D151" s="365">
        <f>IF($A151="","",IFERROR(INDEX(MAESTRO!$D:$D,MATCH($A151,MAESTRO!$P:$P,0)),""))</f>
        <v/>
      </c>
      <c r="E151" s="365">
        <f>IF($A151="","",IFERROR(INDEX(MAESTRO!$F:$F,MATCH($A151,MAESTRO!$P:$P,0)),""))</f>
        <v/>
      </c>
      <c r="F151" s="365">
        <f>IF($A151="","",IFERROR(INDEX(MAESTRO!$G:$G,MATCH($A151,MAESTRO!$P:$P,0)),""))</f>
        <v/>
      </c>
      <c r="G151" s="365">
        <f>IF($A151="","",IFERROR(INDEX(MAESTRO!$L:$L,MATCH($A151,MAESTRO!$P:$P,0)),""))</f>
        <v/>
      </c>
      <c r="H151" s="365">
        <f>IF($A151="","",IFERROR(INDEX(MAESTRO!$K:$K,MATCH($A151,MAESTRO!$P:$P,0)),""))</f>
        <v/>
      </c>
      <c r="I151" s="365">
        <f>IF($A151="","",IFERROR(INDEX(MAESTRO!$M:$M,MATCH($A151,MAESTRO!$P:$P,0)),""))</f>
        <v/>
      </c>
    </row>
    <row r="152">
      <c r="A152" s="365">
        <f>IF(COUNTIF(MAESTRO!$P:$P,PARAMETROS!$B$8+ROW(A151))&gt;0,PARAMETROS!$B$8+ROW(A151),"")</f>
        <v/>
      </c>
      <c r="B152" s="365">
        <f>IF($A152="","",IFERROR(INDEX(MAESTRO!$A:$A,MATCH($A152,MAESTRO!$P:$P,0)),""))</f>
        <v/>
      </c>
      <c r="C152" s="365">
        <f>IF($A152="","",IFERROR(INDEX(MAESTRO!$B:$B,MATCH($A152,MAESTRO!$P:$P,0)),""))</f>
        <v/>
      </c>
      <c r="D152" s="365">
        <f>IF($A152="","",IFERROR(INDEX(MAESTRO!$D:$D,MATCH($A152,MAESTRO!$P:$P,0)),""))</f>
        <v/>
      </c>
      <c r="E152" s="365">
        <f>IF($A152="","",IFERROR(INDEX(MAESTRO!$F:$F,MATCH($A152,MAESTRO!$P:$P,0)),""))</f>
        <v/>
      </c>
      <c r="F152" s="365">
        <f>IF($A152="","",IFERROR(INDEX(MAESTRO!$G:$G,MATCH($A152,MAESTRO!$P:$P,0)),""))</f>
        <v/>
      </c>
      <c r="G152" s="365">
        <f>IF($A152="","",IFERROR(INDEX(MAESTRO!$L:$L,MATCH($A152,MAESTRO!$P:$P,0)),""))</f>
        <v/>
      </c>
      <c r="H152" s="365">
        <f>IF($A152="","",IFERROR(INDEX(MAESTRO!$K:$K,MATCH($A152,MAESTRO!$P:$P,0)),""))</f>
        <v/>
      </c>
      <c r="I152" s="365">
        <f>IF($A152="","",IFERROR(INDEX(MAESTRO!$M:$M,MATCH($A152,MAESTRO!$P:$P,0)),""))</f>
        <v/>
      </c>
    </row>
    <row r="153">
      <c r="A153" s="365">
        <f>IF(COUNTIF(MAESTRO!$P:$P,PARAMETROS!$B$8+ROW(A152))&gt;0,PARAMETROS!$B$8+ROW(A152),"")</f>
        <v/>
      </c>
      <c r="B153" s="365">
        <f>IF($A153="","",IFERROR(INDEX(MAESTRO!$A:$A,MATCH($A153,MAESTRO!$P:$P,0)),""))</f>
        <v/>
      </c>
      <c r="C153" s="365">
        <f>IF($A153="","",IFERROR(INDEX(MAESTRO!$B:$B,MATCH($A153,MAESTRO!$P:$P,0)),""))</f>
        <v/>
      </c>
      <c r="D153" s="365">
        <f>IF($A153="","",IFERROR(INDEX(MAESTRO!$D:$D,MATCH($A153,MAESTRO!$P:$P,0)),""))</f>
        <v/>
      </c>
      <c r="E153" s="365">
        <f>IF($A153="","",IFERROR(INDEX(MAESTRO!$F:$F,MATCH($A153,MAESTRO!$P:$P,0)),""))</f>
        <v/>
      </c>
      <c r="F153" s="365">
        <f>IF($A153="","",IFERROR(INDEX(MAESTRO!$G:$G,MATCH($A153,MAESTRO!$P:$P,0)),""))</f>
        <v/>
      </c>
      <c r="G153" s="365">
        <f>IF($A153="","",IFERROR(INDEX(MAESTRO!$L:$L,MATCH($A153,MAESTRO!$P:$P,0)),""))</f>
        <v/>
      </c>
      <c r="H153" s="365">
        <f>IF($A153="","",IFERROR(INDEX(MAESTRO!$K:$K,MATCH($A153,MAESTRO!$P:$P,0)),""))</f>
        <v/>
      </c>
      <c r="I153" s="365">
        <f>IF($A153="","",IFERROR(INDEX(MAESTRO!$M:$M,MATCH($A153,MAESTRO!$P:$P,0)),""))</f>
        <v/>
      </c>
    </row>
    <row r="154">
      <c r="A154" s="365">
        <f>IF(COUNTIF(MAESTRO!$P:$P,PARAMETROS!$B$8+ROW(A153))&gt;0,PARAMETROS!$B$8+ROW(A153),"")</f>
        <v/>
      </c>
      <c r="B154" s="365">
        <f>IF($A154="","",IFERROR(INDEX(MAESTRO!$A:$A,MATCH($A154,MAESTRO!$P:$P,0)),""))</f>
        <v/>
      </c>
      <c r="C154" s="365">
        <f>IF($A154="","",IFERROR(INDEX(MAESTRO!$B:$B,MATCH($A154,MAESTRO!$P:$P,0)),""))</f>
        <v/>
      </c>
      <c r="D154" s="365">
        <f>IF($A154="","",IFERROR(INDEX(MAESTRO!$D:$D,MATCH($A154,MAESTRO!$P:$P,0)),""))</f>
        <v/>
      </c>
      <c r="E154" s="365">
        <f>IF($A154="","",IFERROR(INDEX(MAESTRO!$F:$F,MATCH($A154,MAESTRO!$P:$P,0)),""))</f>
        <v/>
      </c>
      <c r="F154" s="365">
        <f>IF($A154="","",IFERROR(INDEX(MAESTRO!$G:$G,MATCH($A154,MAESTRO!$P:$P,0)),""))</f>
        <v/>
      </c>
      <c r="G154" s="365">
        <f>IF($A154="","",IFERROR(INDEX(MAESTRO!$L:$L,MATCH($A154,MAESTRO!$P:$P,0)),""))</f>
        <v/>
      </c>
      <c r="H154" s="365">
        <f>IF($A154="","",IFERROR(INDEX(MAESTRO!$K:$K,MATCH($A154,MAESTRO!$P:$P,0)),""))</f>
        <v/>
      </c>
      <c r="I154" s="365">
        <f>IF($A154="","",IFERROR(INDEX(MAESTRO!$M:$M,MATCH($A154,MAESTRO!$P:$P,0)),""))</f>
        <v/>
      </c>
    </row>
    <row r="155">
      <c r="A155" s="365">
        <f>IF(COUNTIF(MAESTRO!$P:$P,PARAMETROS!$B$8+ROW(A154))&gt;0,PARAMETROS!$B$8+ROW(A154),"")</f>
        <v/>
      </c>
      <c r="B155" s="365">
        <f>IF($A155="","",IFERROR(INDEX(MAESTRO!$A:$A,MATCH($A155,MAESTRO!$P:$P,0)),""))</f>
        <v/>
      </c>
      <c r="C155" s="365">
        <f>IF($A155="","",IFERROR(INDEX(MAESTRO!$B:$B,MATCH($A155,MAESTRO!$P:$P,0)),""))</f>
        <v/>
      </c>
      <c r="D155" s="365">
        <f>IF($A155="","",IFERROR(INDEX(MAESTRO!$D:$D,MATCH($A155,MAESTRO!$P:$P,0)),""))</f>
        <v/>
      </c>
      <c r="E155" s="365">
        <f>IF($A155="","",IFERROR(INDEX(MAESTRO!$F:$F,MATCH($A155,MAESTRO!$P:$P,0)),""))</f>
        <v/>
      </c>
      <c r="F155" s="365">
        <f>IF($A155="","",IFERROR(INDEX(MAESTRO!$G:$G,MATCH($A155,MAESTRO!$P:$P,0)),""))</f>
        <v/>
      </c>
      <c r="G155" s="365">
        <f>IF($A155="","",IFERROR(INDEX(MAESTRO!$L:$L,MATCH($A155,MAESTRO!$P:$P,0)),""))</f>
        <v/>
      </c>
      <c r="H155" s="365">
        <f>IF($A155="","",IFERROR(INDEX(MAESTRO!$K:$K,MATCH($A155,MAESTRO!$P:$P,0)),""))</f>
        <v/>
      </c>
      <c r="I155" s="365">
        <f>IF($A155="","",IFERROR(INDEX(MAESTRO!$M:$M,MATCH($A155,MAESTRO!$P:$P,0)),""))</f>
        <v/>
      </c>
    </row>
    <row r="156">
      <c r="A156" s="365">
        <f>IF(COUNTIF(MAESTRO!$P:$P,PARAMETROS!$B$8+ROW(A155))&gt;0,PARAMETROS!$B$8+ROW(A155),"")</f>
        <v/>
      </c>
      <c r="B156" s="365">
        <f>IF($A156="","",IFERROR(INDEX(MAESTRO!$A:$A,MATCH($A156,MAESTRO!$P:$P,0)),""))</f>
        <v/>
      </c>
      <c r="C156" s="365">
        <f>IF($A156="","",IFERROR(INDEX(MAESTRO!$B:$B,MATCH($A156,MAESTRO!$P:$P,0)),""))</f>
        <v/>
      </c>
      <c r="D156" s="365">
        <f>IF($A156="","",IFERROR(INDEX(MAESTRO!$D:$D,MATCH($A156,MAESTRO!$P:$P,0)),""))</f>
        <v/>
      </c>
      <c r="E156" s="365">
        <f>IF($A156="","",IFERROR(INDEX(MAESTRO!$F:$F,MATCH($A156,MAESTRO!$P:$P,0)),""))</f>
        <v/>
      </c>
      <c r="F156" s="365">
        <f>IF($A156="","",IFERROR(INDEX(MAESTRO!$G:$G,MATCH($A156,MAESTRO!$P:$P,0)),""))</f>
        <v/>
      </c>
      <c r="G156" s="365">
        <f>IF($A156="","",IFERROR(INDEX(MAESTRO!$L:$L,MATCH($A156,MAESTRO!$P:$P,0)),""))</f>
        <v/>
      </c>
      <c r="H156" s="365">
        <f>IF($A156="","",IFERROR(INDEX(MAESTRO!$K:$K,MATCH($A156,MAESTRO!$P:$P,0)),""))</f>
        <v/>
      </c>
      <c r="I156" s="365">
        <f>IF($A156="","",IFERROR(INDEX(MAESTRO!$M:$M,MATCH($A156,MAESTRO!$P:$P,0)),""))</f>
        <v/>
      </c>
    </row>
    <row r="157">
      <c r="A157" s="365">
        <f>IF(COUNTIF(MAESTRO!$P:$P,PARAMETROS!$B$8+ROW(A156))&gt;0,PARAMETROS!$B$8+ROW(A156),"")</f>
        <v/>
      </c>
      <c r="B157" s="365">
        <f>IF($A157="","",IFERROR(INDEX(MAESTRO!$A:$A,MATCH($A157,MAESTRO!$P:$P,0)),""))</f>
        <v/>
      </c>
      <c r="C157" s="365">
        <f>IF($A157="","",IFERROR(INDEX(MAESTRO!$B:$B,MATCH($A157,MAESTRO!$P:$P,0)),""))</f>
        <v/>
      </c>
      <c r="D157" s="365">
        <f>IF($A157="","",IFERROR(INDEX(MAESTRO!$D:$D,MATCH($A157,MAESTRO!$P:$P,0)),""))</f>
        <v/>
      </c>
      <c r="E157" s="365">
        <f>IF($A157="","",IFERROR(INDEX(MAESTRO!$F:$F,MATCH($A157,MAESTRO!$P:$P,0)),""))</f>
        <v/>
      </c>
      <c r="F157" s="365">
        <f>IF($A157="","",IFERROR(INDEX(MAESTRO!$G:$G,MATCH($A157,MAESTRO!$P:$P,0)),""))</f>
        <v/>
      </c>
      <c r="G157" s="365">
        <f>IF($A157="","",IFERROR(INDEX(MAESTRO!$L:$L,MATCH($A157,MAESTRO!$P:$P,0)),""))</f>
        <v/>
      </c>
      <c r="H157" s="365">
        <f>IF($A157="","",IFERROR(INDEX(MAESTRO!$K:$K,MATCH($A157,MAESTRO!$P:$P,0)),""))</f>
        <v/>
      </c>
      <c r="I157" s="365">
        <f>IF($A157="","",IFERROR(INDEX(MAESTRO!$M:$M,MATCH($A157,MAESTRO!$P:$P,0)),""))</f>
        <v/>
      </c>
    </row>
    <row r="158">
      <c r="A158" s="365">
        <f>IF(COUNTIF(MAESTRO!$P:$P,PARAMETROS!$B$8+ROW(A157))&gt;0,PARAMETROS!$B$8+ROW(A157),"")</f>
        <v/>
      </c>
      <c r="B158" s="365">
        <f>IF($A158="","",IFERROR(INDEX(MAESTRO!$A:$A,MATCH($A158,MAESTRO!$P:$P,0)),""))</f>
        <v/>
      </c>
      <c r="C158" s="365">
        <f>IF($A158="","",IFERROR(INDEX(MAESTRO!$B:$B,MATCH($A158,MAESTRO!$P:$P,0)),""))</f>
        <v/>
      </c>
      <c r="D158" s="365">
        <f>IF($A158="","",IFERROR(INDEX(MAESTRO!$D:$D,MATCH($A158,MAESTRO!$P:$P,0)),""))</f>
        <v/>
      </c>
      <c r="E158" s="365">
        <f>IF($A158="","",IFERROR(INDEX(MAESTRO!$F:$F,MATCH($A158,MAESTRO!$P:$P,0)),""))</f>
        <v/>
      </c>
      <c r="F158" s="365">
        <f>IF($A158="","",IFERROR(INDEX(MAESTRO!$G:$G,MATCH($A158,MAESTRO!$P:$P,0)),""))</f>
        <v/>
      </c>
      <c r="G158" s="365">
        <f>IF($A158="","",IFERROR(INDEX(MAESTRO!$L:$L,MATCH($A158,MAESTRO!$P:$P,0)),""))</f>
        <v/>
      </c>
      <c r="H158" s="365">
        <f>IF($A158="","",IFERROR(INDEX(MAESTRO!$K:$K,MATCH($A158,MAESTRO!$P:$P,0)),""))</f>
        <v/>
      </c>
      <c r="I158" s="365">
        <f>IF($A158="","",IFERROR(INDEX(MAESTRO!$M:$M,MATCH($A158,MAESTRO!$P:$P,0)),""))</f>
        <v/>
      </c>
    </row>
    <row r="159">
      <c r="A159" s="365">
        <f>IF(COUNTIF(MAESTRO!$P:$P,PARAMETROS!$B$8+ROW(A158))&gt;0,PARAMETROS!$B$8+ROW(A158),"")</f>
        <v/>
      </c>
      <c r="B159" s="365">
        <f>IF($A159="","",IFERROR(INDEX(MAESTRO!$A:$A,MATCH($A159,MAESTRO!$P:$P,0)),""))</f>
        <v/>
      </c>
      <c r="C159" s="365">
        <f>IF($A159="","",IFERROR(INDEX(MAESTRO!$B:$B,MATCH($A159,MAESTRO!$P:$P,0)),""))</f>
        <v/>
      </c>
      <c r="D159" s="365">
        <f>IF($A159="","",IFERROR(INDEX(MAESTRO!$D:$D,MATCH($A159,MAESTRO!$P:$P,0)),""))</f>
        <v/>
      </c>
      <c r="E159" s="365">
        <f>IF($A159="","",IFERROR(INDEX(MAESTRO!$F:$F,MATCH($A159,MAESTRO!$P:$P,0)),""))</f>
        <v/>
      </c>
      <c r="F159" s="365">
        <f>IF($A159="","",IFERROR(INDEX(MAESTRO!$G:$G,MATCH($A159,MAESTRO!$P:$P,0)),""))</f>
        <v/>
      </c>
      <c r="G159" s="365">
        <f>IF($A159="","",IFERROR(INDEX(MAESTRO!$L:$L,MATCH($A159,MAESTRO!$P:$P,0)),""))</f>
        <v/>
      </c>
      <c r="H159" s="365">
        <f>IF($A159="","",IFERROR(INDEX(MAESTRO!$K:$K,MATCH($A159,MAESTRO!$P:$P,0)),""))</f>
        <v/>
      </c>
      <c r="I159" s="365">
        <f>IF($A159="","",IFERROR(INDEX(MAESTRO!$M:$M,MATCH($A159,MAESTRO!$P:$P,0)),""))</f>
        <v/>
      </c>
    </row>
    <row r="160">
      <c r="A160" s="365">
        <f>IF(COUNTIF(MAESTRO!$P:$P,PARAMETROS!$B$8+ROW(A159))&gt;0,PARAMETROS!$B$8+ROW(A159),"")</f>
        <v/>
      </c>
      <c r="B160" s="365">
        <f>IF($A160="","",IFERROR(INDEX(MAESTRO!$A:$A,MATCH($A160,MAESTRO!$P:$P,0)),""))</f>
        <v/>
      </c>
      <c r="C160" s="365">
        <f>IF($A160="","",IFERROR(INDEX(MAESTRO!$B:$B,MATCH($A160,MAESTRO!$P:$P,0)),""))</f>
        <v/>
      </c>
      <c r="D160" s="365">
        <f>IF($A160="","",IFERROR(INDEX(MAESTRO!$D:$D,MATCH($A160,MAESTRO!$P:$P,0)),""))</f>
        <v/>
      </c>
      <c r="E160" s="365">
        <f>IF($A160="","",IFERROR(INDEX(MAESTRO!$F:$F,MATCH($A160,MAESTRO!$P:$P,0)),""))</f>
        <v/>
      </c>
      <c r="F160" s="365">
        <f>IF($A160="","",IFERROR(INDEX(MAESTRO!$G:$G,MATCH($A160,MAESTRO!$P:$P,0)),""))</f>
        <v/>
      </c>
      <c r="G160" s="365">
        <f>IF($A160="","",IFERROR(INDEX(MAESTRO!$L:$L,MATCH($A160,MAESTRO!$P:$P,0)),""))</f>
        <v/>
      </c>
      <c r="H160" s="365">
        <f>IF($A160="","",IFERROR(INDEX(MAESTRO!$K:$K,MATCH($A160,MAESTRO!$P:$P,0)),""))</f>
        <v/>
      </c>
      <c r="I160" s="365">
        <f>IF($A160="","",IFERROR(INDEX(MAESTRO!$M:$M,MATCH($A160,MAESTRO!$P:$P,0)),""))</f>
        <v/>
      </c>
    </row>
    <row r="161">
      <c r="A161" s="365">
        <f>IF(COUNTIF(MAESTRO!$P:$P,PARAMETROS!$B$8+ROW(A160))&gt;0,PARAMETROS!$B$8+ROW(A160),"")</f>
        <v/>
      </c>
      <c r="B161" s="365">
        <f>IF($A161="","",IFERROR(INDEX(MAESTRO!$A:$A,MATCH($A161,MAESTRO!$P:$P,0)),""))</f>
        <v/>
      </c>
      <c r="C161" s="365">
        <f>IF($A161="","",IFERROR(INDEX(MAESTRO!$B:$B,MATCH($A161,MAESTRO!$P:$P,0)),""))</f>
        <v/>
      </c>
      <c r="D161" s="365">
        <f>IF($A161="","",IFERROR(INDEX(MAESTRO!$D:$D,MATCH($A161,MAESTRO!$P:$P,0)),""))</f>
        <v/>
      </c>
      <c r="E161" s="365">
        <f>IF($A161="","",IFERROR(INDEX(MAESTRO!$F:$F,MATCH($A161,MAESTRO!$P:$P,0)),""))</f>
        <v/>
      </c>
      <c r="F161" s="365">
        <f>IF($A161="","",IFERROR(INDEX(MAESTRO!$G:$G,MATCH($A161,MAESTRO!$P:$P,0)),""))</f>
        <v/>
      </c>
      <c r="G161" s="365">
        <f>IF($A161="","",IFERROR(INDEX(MAESTRO!$L:$L,MATCH($A161,MAESTRO!$P:$P,0)),""))</f>
        <v/>
      </c>
      <c r="H161" s="365">
        <f>IF($A161="","",IFERROR(INDEX(MAESTRO!$K:$K,MATCH($A161,MAESTRO!$P:$P,0)),""))</f>
        <v/>
      </c>
      <c r="I161" s="365">
        <f>IF($A161="","",IFERROR(INDEX(MAESTRO!$M:$M,MATCH($A161,MAESTRO!$P:$P,0)),""))</f>
        <v/>
      </c>
    </row>
    <row r="162">
      <c r="A162" s="365">
        <f>IF(COUNTIF(MAESTRO!$P:$P,PARAMETROS!$B$8+ROW(A161))&gt;0,PARAMETROS!$B$8+ROW(A161),"")</f>
        <v/>
      </c>
      <c r="B162" s="365">
        <f>IF($A162="","",IFERROR(INDEX(MAESTRO!$A:$A,MATCH($A162,MAESTRO!$P:$P,0)),""))</f>
        <v/>
      </c>
      <c r="C162" s="365">
        <f>IF($A162="","",IFERROR(INDEX(MAESTRO!$B:$B,MATCH($A162,MAESTRO!$P:$P,0)),""))</f>
        <v/>
      </c>
      <c r="D162" s="365">
        <f>IF($A162="","",IFERROR(INDEX(MAESTRO!$D:$D,MATCH($A162,MAESTRO!$P:$P,0)),""))</f>
        <v/>
      </c>
      <c r="E162" s="365">
        <f>IF($A162="","",IFERROR(INDEX(MAESTRO!$F:$F,MATCH($A162,MAESTRO!$P:$P,0)),""))</f>
        <v/>
      </c>
      <c r="F162" s="365">
        <f>IF($A162="","",IFERROR(INDEX(MAESTRO!$G:$G,MATCH($A162,MAESTRO!$P:$P,0)),""))</f>
        <v/>
      </c>
      <c r="G162" s="365">
        <f>IF($A162="","",IFERROR(INDEX(MAESTRO!$L:$L,MATCH($A162,MAESTRO!$P:$P,0)),""))</f>
        <v/>
      </c>
      <c r="H162" s="365">
        <f>IF($A162="","",IFERROR(INDEX(MAESTRO!$K:$K,MATCH($A162,MAESTRO!$P:$P,0)),""))</f>
        <v/>
      </c>
      <c r="I162" s="365">
        <f>IF($A162="","",IFERROR(INDEX(MAESTRO!$M:$M,MATCH($A162,MAESTRO!$P:$P,0)),""))</f>
        <v/>
      </c>
    </row>
    <row r="163">
      <c r="A163" s="365">
        <f>IF(COUNTIF(MAESTRO!$P:$P,PARAMETROS!$B$8+ROW(A162))&gt;0,PARAMETROS!$B$8+ROW(A162),"")</f>
        <v/>
      </c>
      <c r="B163" s="365">
        <f>IF($A163="","",IFERROR(INDEX(MAESTRO!$A:$A,MATCH($A163,MAESTRO!$P:$P,0)),""))</f>
        <v/>
      </c>
      <c r="C163" s="365">
        <f>IF($A163="","",IFERROR(INDEX(MAESTRO!$B:$B,MATCH($A163,MAESTRO!$P:$P,0)),""))</f>
        <v/>
      </c>
      <c r="D163" s="365">
        <f>IF($A163="","",IFERROR(INDEX(MAESTRO!$D:$D,MATCH($A163,MAESTRO!$P:$P,0)),""))</f>
        <v/>
      </c>
      <c r="E163" s="365">
        <f>IF($A163="","",IFERROR(INDEX(MAESTRO!$F:$F,MATCH($A163,MAESTRO!$P:$P,0)),""))</f>
        <v/>
      </c>
      <c r="F163" s="365">
        <f>IF($A163="","",IFERROR(INDEX(MAESTRO!$G:$G,MATCH($A163,MAESTRO!$P:$P,0)),""))</f>
        <v/>
      </c>
      <c r="G163" s="365">
        <f>IF($A163="","",IFERROR(INDEX(MAESTRO!$L:$L,MATCH($A163,MAESTRO!$P:$P,0)),""))</f>
        <v/>
      </c>
      <c r="H163" s="365">
        <f>IF($A163="","",IFERROR(INDEX(MAESTRO!$K:$K,MATCH($A163,MAESTRO!$P:$P,0)),""))</f>
        <v/>
      </c>
      <c r="I163" s="365">
        <f>IF($A163="","",IFERROR(INDEX(MAESTRO!$M:$M,MATCH($A163,MAESTRO!$P:$P,0)),""))</f>
        <v/>
      </c>
    </row>
    <row r="164">
      <c r="A164" s="365">
        <f>IF(COUNTIF(MAESTRO!$P:$P,PARAMETROS!$B$8+ROW(A163))&gt;0,PARAMETROS!$B$8+ROW(A163),"")</f>
        <v/>
      </c>
      <c r="B164" s="365">
        <f>IF($A164="","",IFERROR(INDEX(MAESTRO!$A:$A,MATCH($A164,MAESTRO!$P:$P,0)),""))</f>
        <v/>
      </c>
      <c r="C164" s="365">
        <f>IF($A164="","",IFERROR(INDEX(MAESTRO!$B:$B,MATCH($A164,MAESTRO!$P:$P,0)),""))</f>
        <v/>
      </c>
      <c r="D164" s="365">
        <f>IF($A164="","",IFERROR(INDEX(MAESTRO!$D:$D,MATCH($A164,MAESTRO!$P:$P,0)),""))</f>
        <v/>
      </c>
      <c r="E164" s="365">
        <f>IF($A164="","",IFERROR(INDEX(MAESTRO!$F:$F,MATCH($A164,MAESTRO!$P:$P,0)),""))</f>
        <v/>
      </c>
      <c r="F164" s="365">
        <f>IF($A164="","",IFERROR(INDEX(MAESTRO!$G:$G,MATCH($A164,MAESTRO!$P:$P,0)),""))</f>
        <v/>
      </c>
      <c r="G164" s="365">
        <f>IF($A164="","",IFERROR(INDEX(MAESTRO!$L:$L,MATCH($A164,MAESTRO!$P:$P,0)),""))</f>
        <v/>
      </c>
      <c r="H164" s="365">
        <f>IF($A164="","",IFERROR(INDEX(MAESTRO!$K:$K,MATCH($A164,MAESTRO!$P:$P,0)),""))</f>
        <v/>
      </c>
      <c r="I164" s="365">
        <f>IF($A164="","",IFERROR(INDEX(MAESTRO!$M:$M,MATCH($A164,MAESTRO!$P:$P,0)),""))</f>
        <v/>
      </c>
    </row>
    <row r="165">
      <c r="A165" s="365">
        <f>IF(COUNTIF(MAESTRO!$P:$P,PARAMETROS!$B$8+ROW(A164))&gt;0,PARAMETROS!$B$8+ROW(A164),"")</f>
        <v/>
      </c>
      <c r="B165" s="365">
        <f>IF($A165="","",IFERROR(INDEX(MAESTRO!$A:$A,MATCH($A165,MAESTRO!$P:$P,0)),""))</f>
        <v/>
      </c>
      <c r="C165" s="365">
        <f>IF($A165="","",IFERROR(INDEX(MAESTRO!$B:$B,MATCH($A165,MAESTRO!$P:$P,0)),""))</f>
        <v/>
      </c>
      <c r="D165" s="365">
        <f>IF($A165="","",IFERROR(INDEX(MAESTRO!$D:$D,MATCH($A165,MAESTRO!$P:$P,0)),""))</f>
        <v/>
      </c>
      <c r="E165" s="365">
        <f>IF($A165="","",IFERROR(INDEX(MAESTRO!$F:$F,MATCH($A165,MAESTRO!$P:$P,0)),""))</f>
        <v/>
      </c>
      <c r="F165" s="365">
        <f>IF($A165="","",IFERROR(INDEX(MAESTRO!$G:$G,MATCH($A165,MAESTRO!$P:$P,0)),""))</f>
        <v/>
      </c>
      <c r="G165" s="365">
        <f>IF($A165="","",IFERROR(INDEX(MAESTRO!$L:$L,MATCH($A165,MAESTRO!$P:$P,0)),""))</f>
        <v/>
      </c>
      <c r="H165" s="365">
        <f>IF($A165="","",IFERROR(INDEX(MAESTRO!$K:$K,MATCH($A165,MAESTRO!$P:$P,0)),""))</f>
        <v/>
      </c>
      <c r="I165" s="365">
        <f>IF($A165="","",IFERROR(INDEX(MAESTRO!$M:$M,MATCH($A165,MAESTRO!$P:$P,0)),""))</f>
        <v/>
      </c>
    </row>
    <row r="166">
      <c r="A166" s="365">
        <f>IF(COUNTIF(MAESTRO!$P:$P,PARAMETROS!$B$8+ROW(A165))&gt;0,PARAMETROS!$B$8+ROW(A165),"")</f>
        <v/>
      </c>
      <c r="B166" s="365">
        <f>IF($A166="","",IFERROR(INDEX(MAESTRO!$A:$A,MATCH($A166,MAESTRO!$P:$P,0)),""))</f>
        <v/>
      </c>
      <c r="C166" s="365">
        <f>IF($A166="","",IFERROR(INDEX(MAESTRO!$B:$B,MATCH($A166,MAESTRO!$P:$P,0)),""))</f>
        <v/>
      </c>
      <c r="D166" s="365">
        <f>IF($A166="","",IFERROR(INDEX(MAESTRO!$D:$D,MATCH($A166,MAESTRO!$P:$P,0)),""))</f>
        <v/>
      </c>
      <c r="E166" s="365">
        <f>IF($A166="","",IFERROR(INDEX(MAESTRO!$F:$F,MATCH($A166,MAESTRO!$P:$P,0)),""))</f>
        <v/>
      </c>
      <c r="F166" s="365">
        <f>IF($A166="","",IFERROR(INDEX(MAESTRO!$G:$G,MATCH($A166,MAESTRO!$P:$P,0)),""))</f>
        <v/>
      </c>
      <c r="G166" s="365">
        <f>IF($A166="","",IFERROR(INDEX(MAESTRO!$L:$L,MATCH($A166,MAESTRO!$P:$P,0)),""))</f>
        <v/>
      </c>
      <c r="H166" s="365">
        <f>IF($A166="","",IFERROR(INDEX(MAESTRO!$K:$K,MATCH($A166,MAESTRO!$P:$P,0)),""))</f>
        <v/>
      </c>
      <c r="I166" s="365">
        <f>IF($A166="","",IFERROR(INDEX(MAESTRO!$M:$M,MATCH($A166,MAESTRO!$P:$P,0)),""))</f>
        <v/>
      </c>
    </row>
    <row r="167">
      <c r="A167" s="365">
        <f>IF(COUNTIF(MAESTRO!$P:$P,PARAMETROS!$B$8+ROW(A166))&gt;0,PARAMETROS!$B$8+ROW(A166),"")</f>
        <v/>
      </c>
      <c r="B167" s="365">
        <f>IF($A167="","",IFERROR(INDEX(MAESTRO!$A:$A,MATCH($A167,MAESTRO!$P:$P,0)),""))</f>
        <v/>
      </c>
      <c r="C167" s="365">
        <f>IF($A167="","",IFERROR(INDEX(MAESTRO!$B:$B,MATCH($A167,MAESTRO!$P:$P,0)),""))</f>
        <v/>
      </c>
      <c r="D167" s="365">
        <f>IF($A167="","",IFERROR(INDEX(MAESTRO!$D:$D,MATCH($A167,MAESTRO!$P:$P,0)),""))</f>
        <v/>
      </c>
      <c r="E167" s="365">
        <f>IF($A167="","",IFERROR(INDEX(MAESTRO!$F:$F,MATCH($A167,MAESTRO!$P:$P,0)),""))</f>
        <v/>
      </c>
      <c r="F167" s="365">
        <f>IF($A167="","",IFERROR(INDEX(MAESTRO!$G:$G,MATCH($A167,MAESTRO!$P:$P,0)),""))</f>
        <v/>
      </c>
      <c r="G167" s="365">
        <f>IF($A167="","",IFERROR(INDEX(MAESTRO!$L:$L,MATCH($A167,MAESTRO!$P:$P,0)),""))</f>
        <v/>
      </c>
      <c r="H167" s="365">
        <f>IF($A167="","",IFERROR(INDEX(MAESTRO!$K:$K,MATCH($A167,MAESTRO!$P:$P,0)),""))</f>
        <v/>
      </c>
      <c r="I167" s="365">
        <f>IF($A167="","",IFERROR(INDEX(MAESTRO!$M:$M,MATCH($A167,MAESTRO!$P:$P,0)),""))</f>
        <v/>
      </c>
    </row>
    <row r="168">
      <c r="A168" s="365">
        <f>IF(COUNTIF(MAESTRO!$P:$P,PARAMETROS!$B$8+ROW(A167))&gt;0,PARAMETROS!$B$8+ROW(A167),"")</f>
        <v/>
      </c>
      <c r="B168" s="365">
        <f>IF($A168="","",IFERROR(INDEX(MAESTRO!$A:$A,MATCH($A168,MAESTRO!$P:$P,0)),""))</f>
        <v/>
      </c>
      <c r="C168" s="365">
        <f>IF($A168="","",IFERROR(INDEX(MAESTRO!$B:$B,MATCH($A168,MAESTRO!$P:$P,0)),""))</f>
        <v/>
      </c>
      <c r="D168" s="365">
        <f>IF($A168="","",IFERROR(INDEX(MAESTRO!$D:$D,MATCH($A168,MAESTRO!$P:$P,0)),""))</f>
        <v/>
      </c>
      <c r="E168" s="365">
        <f>IF($A168="","",IFERROR(INDEX(MAESTRO!$F:$F,MATCH($A168,MAESTRO!$P:$P,0)),""))</f>
        <v/>
      </c>
      <c r="F168" s="365">
        <f>IF($A168="","",IFERROR(INDEX(MAESTRO!$G:$G,MATCH($A168,MAESTRO!$P:$P,0)),""))</f>
        <v/>
      </c>
      <c r="G168" s="365">
        <f>IF($A168="","",IFERROR(INDEX(MAESTRO!$L:$L,MATCH($A168,MAESTRO!$P:$P,0)),""))</f>
        <v/>
      </c>
      <c r="H168" s="365">
        <f>IF($A168="","",IFERROR(INDEX(MAESTRO!$K:$K,MATCH($A168,MAESTRO!$P:$P,0)),""))</f>
        <v/>
      </c>
      <c r="I168" s="365">
        <f>IF($A168="","",IFERROR(INDEX(MAESTRO!$M:$M,MATCH($A168,MAESTRO!$P:$P,0)),""))</f>
        <v/>
      </c>
    </row>
    <row r="169">
      <c r="A169" s="365">
        <f>IF(COUNTIF(MAESTRO!$P:$P,PARAMETROS!$B$8+ROW(A168))&gt;0,PARAMETROS!$B$8+ROW(A168),"")</f>
        <v/>
      </c>
      <c r="B169" s="365">
        <f>IF($A169="","",IFERROR(INDEX(MAESTRO!$A:$A,MATCH($A169,MAESTRO!$P:$P,0)),""))</f>
        <v/>
      </c>
      <c r="C169" s="365">
        <f>IF($A169="","",IFERROR(INDEX(MAESTRO!$B:$B,MATCH($A169,MAESTRO!$P:$P,0)),""))</f>
        <v/>
      </c>
      <c r="D169" s="365">
        <f>IF($A169="","",IFERROR(INDEX(MAESTRO!$D:$D,MATCH($A169,MAESTRO!$P:$P,0)),""))</f>
        <v/>
      </c>
      <c r="E169" s="365">
        <f>IF($A169="","",IFERROR(INDEX(MAESTRO!$F:$F,MATCH($A169,MAESTRO!$P:$P,0)),""))</f>
        <v/>
      </c>
      <c r="F169" s="365">
        <f>IF($A169="","",IFERROR(INDEX(MAESTRO!$G:$G,MATCH($A169,MAESTRO!$P:$P,0)),""))</f>
        <v/>
      </c>
      <c r="G169" s="365">
        <f>IF($A169="","",IFERROR(INDEX(MAESTRO!$L:$L,MATCH($A169,MAESTRO!$P:$P,0)),""))</f>
        <v/>
      </c>
      <c r="H169" s="365">
        <f>IF($A169="","",IFERROR(INDEX(MAESTRO!$K:$K,MATCH($A169,MAESTRO!$P:$P,0)),""))</f>
        <v/>
      </c>
      <c r="I169" s="365">
        <f>IF($A169="","",IFERROR(INDEX(MAESTRO!$M:$M,MATCH($A169,MAESTRO!$P:$P,0)),""))</f>
        <v/>
      </c>
    </row>
    <row r="170">
      <c r="A170" s="365">
        <f>IF(COUNTIF(MAESTRO!$P:$P,PARAMETROS!$B$8+ROW(A169))&gt;0,PARAMETROS!$B$8+ROW(A169),"")</f>
        <v/>
      </c>
      <c r="B170" s="365">
        <f>IF($A170="","",IFERROR(INDEX(MAESTRO!$A:$A,MATCH($A170,MAESTRO!$P:$P,0)),""))</f>
        <v/>
      </c>
      <c r="C170" s="365">
        <f>IF($A170="","",IFERROR(INDEX(MAESTRO!$B:$B,MATCH($A170,MAESTRO!$P:$P,0)),""))</f>
        <v/>
      </c>
      <c r="D170" s="365">
        <f>IF($A170="","",IFERROR(INDEX(MAESTRO!$D:$D,MATCH($A170,MAESTRO!$P:$P,0)),""))</f>
        <v/>
      </c>
      <c r="E170" s="365">
        <f>IF($A170="","",IFERROR(INDEX(MAESTRO!$F:$F,MATCH($A170,MAESTRO!$P:$P,0)),""))</f>
        <v/>
      </c>
      <c r="F170" s="365">
        <f>IF($A170="","",IFERROR(INDEX(MAESTRO!$G:$G,MATCH($A170,MAESTRO!$P:$P,0)),""))</f>
        <v/>
      </c>
      <c r="G170" s="365">
        <f>IF($A170="","",IFERROR(INDEX(MAESTRO!$L:$L,MATCH($A170,MAESTRO!$P:$P,0)),""))</f>
        <v/>
      </c>
      <c r="H170" s="365">
        <f>IF($A170="","",IFERROR(INDEX(MAESTRO!$K:$K,MATCH($A170,MAESTRO!$P:$P,0)),""))</f>
        <v/>
      </c>
      <c r="I170" s="365">
        <f>IF($A170="","",IFERROR(INDEX(MAESTRO!$M:$M,MATCH($A170,MAESTRO!$P:$P,0)),""))</f>
        <v/>
      </c>
    </row>
    <row r="171">
      <c r="A171" s="365">
        <f>IF(COUNTIF(MAESTRO!$P:$P,PARAMETROS!$B$8+ROW(A170))&gt;0,PARAMETROS!$B$8+ROW(A170),"")</f>
        <v/>
      </c>
      <c r="B171" s="365">
        <f>IF($A171="","",IFERROR(INDEX(MAESTRO!$A:$A,MATCH($A171,MAESTRO!$P:$P,0)),""))</f>
        <v/>
      </c>
      <c r="C171" s="365">
        <f>IF($A171="","",IFERROR(INDEX(MAESTRO!$B:$B,MATCH($A171,MAESTRO!$P:$P,0)),""))</f>
        <v/>
      </c>
      <c r="D171" s="365">
        <f>IF($A171="","",IFERROR(INDEX(MAESTRO!$D:$D,MATCH($A171,MAESTRO!$P:$P,0)),""))</f>
        <v/>
      </c>
      <c r="E171" s="365">
        <f>IF($A171="","",IFERROR(INDEX(MAESTRO!$F:$F,MATCH($A171,MAESTRO!$P:$P,0)),""))</f>
        <v/>
      </c>
      <c r="F171" s="365">
        <f>IF($A171="","",IFERROR(INDEX(MAESTRO!$G:$G,MATCH($A171,MAESTRO!$P:$P,0)),""))</f>
        <v/>
      </c>
      <c r="G171" s="365">
        <f>IF($A171="","",IFERROR(INDEX(MAESTRO!$L:$L,MATCH($A171,MAESTRO!$P:$P,0)),""))</f>
        <v/>
      </c>
      <c r="H171" s="365">
        <f>IF($A171="","",IFERROR(INDEX(MAESTRO!$K:$K,MATCH($A171,MAESTRO!$P:$P,0)),""))</f>
        <v/>
      </c>
      <c r="I171" s="365">
        <f>IF($A171="","",IFERROR(INDEX(MAESTRO!$M:$M,MATCH($A171,MAESTRO!$P:$P,0)),""))</f>
        <v/>
      </c>
    </row>
    <row r="172">
      <c r="A172" s="365">
        <f>IF(COUNTIF(MAESTRO!$P:$P,PARAMETROS!$B$8+ROW(A171))&gt;0,PARAMETROS!$B$8+ROW(A171),"")</f>
        <v/>
      </c>
      <c r="B172" s="365">
        <f>IF($A172="","",IFERROR(INDEX(MAESTRO!$A:$A,MATCH($A172,MAESTRO!$P:$P,0)),""))</f>
        <v/>
      </c>
      <c r="C172" s="365">
        <f>IF($A172="","",IFERROR(INDEX(MAESTRO!$B:$B,MATCH($A172,MAESTRO!$P:$P,0)),""))</f>
        <v/>
      </c>
      <c r="D172" s="365">
        <f>IF($A172="","",IFERROR(INDEX(MAESTRO!$D:$D,MATCH($A172,MAESTRO!$P:$P,0)),""))</f>
        <v/>
      </c>
      <c r="E172" s="365">
        <f>IF($A172="","",IFERROR(INDEX(MAESTRO!$F:$F,MATCH($A172,MAESTRO!$P:$P,0)),""))</f>
        <v/>
      </c>
      <c r="F172" s="365">
        <f>IF($A172="","",IFERROR(INDEX(MAESTRO!$G:$G,MATCH($A172,MAESTRO!$P:$P,0)),""))</f>
        <v/>
      </c>
      <c r="G172" s="365">
        <f>IF($A172="","",IFERROR(INDEX(MAESTRO!$L:$L,MATCH($A172,MAESTRO!$P:$P,0)),""))</f>
        <v/>
      </c>
      <c r="H172" s="365">
        <f>IF($A172="","",IFERROR(INDEX(MAESTRO!$K:$K,MATCH($A172,MAESTRO!$P:$P,0)),""))</f>
        <v/>
      </c>
      <c r="I172" s="365">
        <f>IF($A172="","",IFERROR(INDEX(MAESTRO!$M:$M,MATCH($A172,MAESTRO!$P:$P,0)),""))</f>
        <v/>
      </c>
    </row>
    <row r="173">
      <c r="A173" s="365">
        <f>IF(COUNTIF(MAESTRO!$P:$P,PARAMETROS!$B$8+ROW(A172))&gt;0,PARAMETROS!$B$8+ROW(A172),"")</f>
        <v/>
      </c>
      <c r="B173" s="365">
        <f>IF($A173="","",IFERROR(INDEX(MAESTRO!$A:$A,MATCH($A173,MAESTRO!$P:$P,0)),""))</f>
        <v/>
      </c>
      <c r="C173" s="365">
        <f>IF($A173="","",IFERROR(INDEX(MAESTRO!$B:$B,MATCH($A173,MAESTRO!$P:$P,0)),""))</f>
        <v/>
      </c>
      <c r="D173" s="365">
        <f>IF($A173="","",IFERROR(INDEX(MAESTRO!$D:$D,MATCH($A173,MAESTRO!$P:$P,0)),""))</f>
        <v/>
      </c>
      <c r="E173" s="365">
        <f>IF($A173="","",IFERROR(INDEX(MAESTRO!$F:$F,MATCH($A173,MAESTRO!$P:$P,0)),""))</f>
        <v/>
      </c>
      <c r="F173" s="365">
        <f>IF($A173="","",IFERROR(INDEX(MAESTRO!$G:$G,MATCH($A173,MAESTRO!$P:$P,0)),""))</f>
        <v/>
      </c>
      <c r="G173" s="365">
        <f>IF($A173="","",IFERROR(INDEX(MAESTRO!$L:$L,MATCH($A173,MAESTRO!$P:$P,0)),""))</f>
        <v/>
      </c>
      <c r="H173" s="365">
        <f>IF($A173="","",IFERROR(INDEX(MAESTRO!$K:$K,MATCH($A173,MAESTRO!$P:$P,0)),""))</f>
        <v/>
      </c>
      <c r="I173" s="365">
        <f>IF($A173="","",IFERROR(INDEX(MAESTRO!$M:$M,MATCH($A173,MAESTRO!$P:$P,0)),""))</f>
        <v/>
      </c>
    </row>
    <row r="174">
      <c r="A174" s="365">
        <f>IF(COUNTIF(MAESTRO!$P:$P,PARAMETROS!$B$8+ROW(A173))&gt;0,PARAMETROS!$B$8+ROW(A173),"")</f>
        <v/>
      </c>
      <c r="B174" s="365">
        <f>IF($A174="","",IFERROR(INDEX(MAESTRO!$A:$A,MATCH($A174,MAESTRO!$P:$P,0)),""))</f>
        <v/>
      </c>
      <c r="C174" s="365">
        <f>IF($A174="","",IFERROR(INDEX(MAESTRO!$B:$B,MATCH($A174,MAESTRO!$P:$P,0)),""))</f>
        <v/>
      </c>
      <c r="D174" s="365">
        <f>IF($A174="","",IFERROR(INDEX(MAESTRO!$D:$D,MATCH($A174,MAESTRO!$P:$P,0)),""))</f>
        <v/>
      </c>
      <c r="E174" s="365">
        <f>IF($A174="","",IFERROR(INDEX(MAESTRO!$F:$F,MATCH($A174,MAESTRO!$P:$P,0)),""))</f>
        <v/>
      </c>
      <c r="F174" s="365">
        <f>IF($A174="","",IFERROR(INDEX(MAESTRO!$G:$G,MATCH($A174,MAESTRO!$P:$P,0)),""))</f>
        <v/>
      </c>
      <c r="G174" s="365">
        <f>IF($A174="","",IFERROR(INDEX(MAESTRO!$L:$L,MATCH($A174,MAESTRO!$P:$P,0)),""))</f>
        <v/>
      </c>
      <c r="H174" s="365">
        <f>IF($A174="","",IFERROR(INDEX(MAESTRO!$K:$K,MATCH($A174,MAESTRO!$P:$P,0)),""))</f>
        <v/>
      </c>
      <c r="I174" s="365">
        <f>IF($A174="","",IFERROR(INDEX(MAESTRO!$M:$M,MATCH($A174,MAESTRO!$P:$P,0)),""))</f>
        <v/>
      </c>
    </row>
    <row r="175">
      <c r="A175" s="365">
        <f>IF(COUNTIF(MAESTRO!$P:$P,PARAMETROS!$B$8+ROW(A174))&gt;0,PARAMETROS!$B$8+ROW(A174),"")</f>
        <v/>
      </c>
      <c r="B175" s="365">
        <f>IF($A175="","",IFERROR(INDEX(MAESTRO!$A:$A,MATCH($A175,MAESTRO!$P:$P,0)),""))</f>
        <v/>
      </c>
      <c r="C175" s="365">
        <f>IF($A175="","",IFERROR(INDEX(MAESTRO!$B:$B,MATCH($A175,MAESTRO!$P:$P,0)),""))</f>
        <v/>
      </c>
      <c r="D175" s="365">
        <f>IF($A175="","",IFERROR(INDEX(MAESTRO!$D:$D,MATCH($A175,MAESTRO!$P:$P,0)),""))</f>
        <v/>
      </c>
      <c r="E175" s="365">
        <f>IF($A175="","",IFERROR(INDEX(MAESTRO!$F:$F,MATCH($A175,MAESTRO!$P:$P,0)),""))</f>
        <v/>
      </c>
      <c r="F175" s="365">
        <f>IF($A175="","",IFERROR(INDEX(MAESTRO!$G:$G,MATCH($A175,MAESTRO!$P:$P,0)),""))</f>
        <v/>
      </c>
      <c r="G175" s="365">
        <f>IF($A175="","",IFERROR(INDEX(MAESTRO!$L:$L,MATCH($A175,MAESTRO!$P:$P,0)),""))</f>
        <v/>
      </c>
      <c r="H175" s="365">
        <f>IF($A175="","",IFERROR(INDEX(MAESTRO!$K:$K,MATCH($A175,MAESTRO!$P:$P,0)),""))</f>
        <v/>
      </c>
      <c r="I175" s="365">
        <f>IF($A175="","",IFERROR(INDEX(MAESTRO!$M:$M,MATCH($A175,MAESTRO!$P:$P,0)),""))</f>
        <v/>
      </c>
    </row>
    <row r="176">
      <c r="A176" s="365">
        <f>IF(COUNTIF(MAESTRO!$P:$P,PARAMETROS!$B$8+ROW(A175))&gt;0,PARAMETROS!$B$8+ROW(A175),"")</f>
        <v/>
      </c>
      <c r="B176" s="365">
        <f>IF($A176="","",IFERROR(INDEX(MAESTRO!$A:$A,MATCH($A176,MAESTRO!$P:$P,0)),""))</f>
        <v/>
      </c>
      <c r="C176" s="365">
        <f>IF($A176="","",IFERROR(INDEX(MAESTRO!$B:$B,MATCH($A176,MAESTRO!$P:$P,0)),""))</f>
        <v/>
      </c>
      <c r="D176" s="365">
        <f>IF($A176="","",IFERROR(INDEX(MAESTRO!$D:$D,MATCH($A176,MAESTRO!$P:$P,0)),""))</f>
        <v/>
      </c>
      <c r="E176" s="365">
        <f>IF($A176="","",IFERROR(INDEX(MAESTRO!$F:$F,MATCH($A176,MAESTRO!$P:$P,0)),""))</f>
        <v/>
      </c>
      <c r="F176" s="365">
        <f>IF($A176="","",IFERROR(INDEX(MAESTRO!$G:$G,MATCH($A176,MAESTRO!$P:$P,0)),""))</f>
        <v/>
      </c>
      <c r="G176" s="365">
        <f>IF($A176="","",IFERROR(INDEX(MAESTRO!$L:$L,MATCH($A176,MAESTRO!$P:$P,0)),""))</f>
        <v/>
      </c>
      <c r="H176" s="365">
        <f>IF($A176="","",IFERROR(INDEX(MAESTRO!$K:$K,MATCH($A176,MAESTRO!$P:$P,0)),""))</f>
        <v/>
      </c>
      <c r="I176" s="365">
        <f>IF($A176="","",IFERROR(INDEX(MAESTRO!$M:$M,MATCH($A176,MAESTRO!$P:$P,0)),""))</f>
        <v/>
      </c>
    </row>
    <row r="177">
      <c r="A177" s="365">
        <f>IF(COUNTIF(MAESTRO!$P:$P,PARAMETROS!$B$8+ROW(A176))&gt;0,PARAMETROS!$B$8+ROW(A176),"")</f>
        <v/>
      </c>
      <c r="B177" s="365">
        <f>IF($A177="","",IFERROR(INDEX(MAESTRO!$A:$A,MATCH($A177,MAESTRO!$P:$P,0)),""))</f>
        <v/>
      </c>
      <c r="C177" s="365">
        <f>IF($A177="","",IFERROR(INDEX(MAESTRO!$B:$B,MATCH($A177,MAESTRO!$P:$P,0)),""))</f>
        <v/>
      </c>
      <c r="D177" s="365">
        <f>IF($A177="","",IFERROR(INDEX(MAESTRO!$D:$D,MATCH($A177,MAESTRO!$P:$P,0)),""))</f>
        <v/>
      </c>
      <c r="E177" s="365">
        <f>IF($A177="","",IFERROR(INDEX(MAESTRO!$F:$F,MATCH($A177,MAESTRO!$P:$P,0)),""))</f>
        <v/>
      </c>
      <c r="F177" s="365">
        <f>IF($A177="","",IFERROR(INDEX(MAESTRO!$G:$G,MATCH($A177,MAESTRO!$P:$P,0)),""))</f>
        <v/>
      </c>
      <c r="G177" s="365">
        <f>IF($A177="","",IFERROR(INDEX(MAESTRO!$L:$L,MATCH($A177,MAESTRO!$P:$P,0)),""))</f>
        <v/>
      </c>
      <c r="H177" s="365">
        <f>IF($A177="","",IFERROR(INDEX(MAESTRO!$K:$K,MATCH($A177,MAESTRO!$P:$P,0)),""))</f>
        <v/>
      </c>
      <c r="I177" s="365">
        <f>IF($A177="","",IFERROR(INDEX(MAESTRO!$M:$M,MATCH($A177,MAESTRO!$P:$P,0)),""))</f>
        <v/>
      </c>
    </row>
    <row r="178">
      <c r="A178" s="365">
        <f>IF(COUNTIF(MAESTRO!$P:$P,PARAMETROS!$B$8+ROW(A177))&gt;0,PARAMETROS!$B$8+ROW(A177),"")</f>
        <v/>
      </c>
      <c r="B178" s="365">
        <f>IF($A178="","",IFERROR(INDEX(MAESTRO!$A:$A,MATCH($A178,MAESTRO!$P:$P,0)),""))</f>
        <v/>
      </c>
      <c r="C178" s="365">
        <f>IF($A178="","",IFERROR(INDEX(MAESTRO!$B:$B,MATCH($A178,MAESTRO!$P:$P,0)),""))</f>
        <v/>
      </c>
      <c r="D178" s="365">
        <f>IF($A178="","",IFERROR(INDEX(MAESTRO!$D:$D,MATCH($A178,MAESTRO!$P:$P,0)),""))</f>
        <v/>
      </c>
      <c r="E178" s="365">
        <f>IF($A178="","",IFERROR(INDEX(MAESTRO!$F:$F,MATCH($A178,MAESTRO!$P:$P,0)),""))</f>
        <v/>
      </c>
      <c r="F178" s="365">
        <f>IF($A178="","",IFERROR(INDEX(MAESTRO!$G:$G,MATCH($A178,MAESTRO!$P:$P,0)),""))</f>
        <v/>
      </c>
      <c r="G178" s="365">
        <f>IF($A178="","",IFERROR(INDEX(MAESTRO!$L:$L,MATCH($A178,MAESTRO!$P:$P,0)),""))</f>
        <v/>
      </c>
      <c r="H178" s="365">
        <f>IF($A178="","",IFERROR(INDEX(MAESTRO!$K:$K,MATCH($A178,MAESTRO!$P:$P,0)),""))</f>
        <v/>
      </c>
      <c r="I178" s="365">
        <f>IF($A178="","",IFERROR(INDEX(MAESTRO!$M:$M,MATCH($A178,MAESTRO!$P:$P,0)),""))</f>
        <v/>
      </c>
    </row>
    <row r="179">
      <c r="A179" s="365">
        <f>IF(COUNTIF(MAESTRO!$P:$P,PARAMETROS!$B$8+ROW(A178))&gt;0,PARAMETROS!$B$8+ROW(A178),"")</f>
        <v/>
      </c>
      <c r="B179" s="365">
        <f>IF($A179="","",IFERROR(INDEX(MAESTRO!$A:$A,MATCH($A179,MAESTRO!$P:$P,0)),""))</f>
        <v/>
      </c>
      <c r="C179" s="365">
        <f>IF($A179="","",IFERROR(INDEX(MAESTRO!$B:$B,MATCH($A179,MAESTRO!$P:$P,0)),""))</f>
        <v/>
      </c>
      <c r="D179" s="365">
        <f>IF($A179="","",IFERROR(INDEX(MAESTRO!$D:$D,MATCH($A179,MAESTRO!$P:$P,0)),""))</f>
        <v/>
      </c>
      <c r="E179" s="365">
        <f>IF($A179="","",IFERROR(INDEX(MAESTRO!$F:$F,MATCH($A179,MAESTRO!$P:$P,0)),""))</f>
        <v/>
      </c>
      <c r="F179" s="365">
        <f>IF($A179="","",IFERROR(INDEX(MAESTRO!$G:$G,MATCH($A179,MAESTRO!$P:$P,0)),""))</f>
        <v/>
      </c>
      <c r="G179" s="365">
        <f>IF($A179="","",IFERROR(INDEX(MAESTRO!$L:$L,MATCH($A179,MAESTRO!$P:$P,0)),""))</f>
        <v/>
      </c>
      <c r="H179" s="365">
        <f>IF($A179="","",IFERROR(INDEX(MAESTRO!$K:$K,MATCH($A179,MAESTRO!$P:$P,0)),""))</f>
        <v/>
      </c>
      <c r="I179" s="365">
        <f>IF($A179="","",IFERROR(INDEX(MAESTRO!$M:$M,MATCH($A179,MAESTRO!$P:$P,0)),""))</f>
        <v/>
      </c>
    </row>
    <row r="180">
      <c r="A180" s="365">
        <f>IF(COUNTIF(MAESTRO!$P:$P,PARAMETROS!$B$8+ROW(A179))&gt;0,PARAMETROS!$B$8+ROW(A179),"")</f>
        <v/>
      </c>
      <c r="B180" s="365">
        <f>IF($A180="","",IFERROR(INDEX(MAESTRO!$A:$A,MATCH($A180,MAESTRO!$P:$P,0)),""))</f>
        <v/>
      </c>
      <c r="C180" s="365">
        <f>IF($A180="","",IFERROR(INDEX(MAESTRO!$B:$B,MATCH($A180,MAESTRO!$P:$P,0)),""))</f>
        <v/>
      </c>
      <c r="D180" s="365">
        <f>IF($A180="","",IFERROR(INDEX(MAESTRO!$D:$D,MATCH($A180,MAESTRO!$P:$P,0)),""))</f>
        <v/>
      </c>
      <c r="E180" s="365">
        <f>IF($A180="","",IFERROR(INDEX(MAESTRO!$F:$F,MATCH($A180,MAESTRO!$P:$P,0)),""))</f>
        <v/>
      </c>
      <c r="F180" s="365">
        <f>IF($A180="","",IFERROR(INDEX(MAESTRO!$G:$G,MATCH($A180,MAESTRO!$P:$P,0)),""))</f>
        <v/>
      </c>
      <c r="G180" s="365">
        <f>IF($A180="","",IFERROR(INDEX(MAESTRO!$L:$L,MATCH($A180,MAESTRO!$P:$P,0)),""))</f>
        <v/>
      </c>
      <c r="H180" s="365">
        <f>IF($A180="","",IFERROR(INDEX(MAESTRO!$K:$K,MATCH($A180,MAESTRO!$P:$P,0)),""))</f>
        <v/>
      </c>
      <c r="I180" s="365">
        <f>IF($A180="","",IFERROR(INDEX(MAESTRO!$M:$M,MATCH($A180,MAESTRO!$P:$P,0)),""))</f>
        <v/>
      </c>
    </row>
    <row r="181">
      <c r="A181" s="365">
        <f>IF(COUNTIF(MAESTRO!$P:$P,PARAMETROS!$B$8+ROW(A180))&gt;0,PARAMETROS!$B$8+ROW(A180),"")</f>
        <v/>
      </c>
      <c r="B181" s="365">
        <f>IF($A181="","",IFERROR(INDEX(MAESTRO!$A:$A,MATCH($A181,MAESTRO!$P:$P,0)),""))</f>
        <v/>
      </c>
      <c r="C181" s="365">
        <f>IF($A181="","",IFERROR(INDEX(MAESTRO!$B:$B,MATCH($A181,MAESTRO!$P:$P,0)),""))</f>
        <v/>
      </c>
      <c r="D181" s="365">
        <f>IF($A181="","",IFERROR(INDEX(MAESTRO!$D:$D,MATCH($A181,MAESTRO!$P:$P,0)),""))</f>
        <v/>
      </c>
      <c r="E181" s="365">
        <f>IF($A181="","",IFERROR(INDEX(MAESTRO!$F:$F,MATCH($A181,MAESTRO!$P:$P,0)),""))</f>
        <v/>
      </c>
      <c r="F181" s="365">
        <f>IF($A181="","",IFERROR(INDEX(MAESTRO!$G:$G,MATCH($A181,MAESTRO!$P:$P,0)),""))</f>
        <v/>
      </c>
      <c r="G181" s="365">
        <f>IF($A181="","",IFERROR(INDEX(MAESTRO!$L:$L,MATCH($A181,MAESTRO!$P:$P,0)),""))</f>
        <v/>
      </c>
      <c r="H181" s="365">
        <f>IF($A181="","",IFERROR(INDEX(MAESTRO!$K:$K,MATCH($A181,MAESTRO!$P:$P,0)),""))</f>
        <v/>
      </c>
      <c r="I181" s="365">
        <f>IF($A181="","",IFERROR(INDEX(MAESTRO!$M:$M,MATCH($A181,MAESTRO!$P:$P,0)),""))</f>
        <v/>
      </c>
    </row>
    <row r="182">
      <c r="A182" s="365">
        <f>IF(COUNTIF(MAESTRO!$P:$P,PARAMETROS!$B$8+ROW(A181))&gt;0,PARAMETROS!$B$8+ROW(A181),"")</f>
        <v/>
      </c>
      <c r="B182" s="365">
        <f>IF($A182="","",IFERROR(INDEX(MAESTRO!$A:$A,MATCH($A182,MAESTRO!$P:$P,0)),""))</f>
        <v/>
      </c>
      <c r="C182" s="365">
        <f>IF($A182="","",IFERROR(INDEX(MAESTRO!$B:$B,MATCH($A182,MAESTRO!$P:$P,0)),""))</f>
        <v/>
      </c>
      <c r="D182" s="365">
        <f>IF($A182="","",IFERROR(INDEX(MAESTRO!$D:$D,MATCH($A182,MAESTRO!$P:$P,0)),""))</f>
        <v/>
      </c>
      <c r="E182" s="365">
        <f>IF($A182="","",IFERROR(INDEX(MAESTRO!$F:$F,MATCH($A182,MAESTRO!$P:$P,0)),""))</f>
        <v/>
      </c>
      <c r="F182" s="365">
        <f>IF($A182="","",IFERROR(INDEX(MAESTRO!$G:$G,MATCH($A182,MAESTRO!$P:$P,0)),""))</f>
        <v/>
      </c>
      <c r="G182" s="365">
        <f>IF($A182="","",IFERROR(INDEX(MAESTRO!$L:$L,MATCH($A182,MAESTRO!$P:$P,0)),""))</f>
        <v/>
      </c>
      <c r="H182" s="365">
        <f>IF($A182="","",IFERROR(INDEX(MAESTRO!$K:$K,MATCH($A182,MAESTRO!$P:$P,0)),""))</f>
        <v/>
      </c>
      <c r="I182" s="365">
        <f>IF($A182="","",IFERROR(INDEX(MAESTRO!$M:$M,MATCH($A182,MAESTRO!$P:$P,0)),""))</f>
        <v/>
      </c>
    </row>
    <row r="183">
      <c r="A183" s="365">
        <f>IF(COUNTIF(MAESTRO!$P:$P,PARAMETROS!$B$8+ROW(A182))&gt;0,PARAMETROS!$B$8+ROW(A182),"")</f>
        <v/>
      </c>
      <c r="B183" s="365">
        <f>IF($A183="","",IFERROR(INDEX(MAESTRO!$A:$A,MATCH($A183,MAESTRO!$P:$P,0)),""))</f>
        <v/>
      </c>
      <c r="C183" s="365">
        <f>IF($A183="","",IFERROR(INDEX(MAESTRO!$B:$B,MATCH($A183,MAESTRO!$P:$P,0)),""))</f>
        <v/>
      </c>
      <c r="D183" s="365">
        <f>IF($A183="","",IFERROR(INDEX(MAESTRO!$D:$D,MATCH($A183,MAESTRO!$P:$P,0)),""))</f>
        <v/>
      </c>
      <c r="E183" s="365">
        <f>IF($A183="","",IFERROR(INDEX(MAESTRO!$F:$F,MATCH($A183,MAESTRO!$P:$P,0)),""))</f>
        <v/>
      </c>
      <c r="F183" s="365">
        <f>IF($A183="","",IFERROR(INDEX(MAESTRO!$G:$G,MATCH($A183,MAESTRO!$P:$P,0)),""))</f>
        <v/>
      </c>
      <c r="G183" s="365">
        <f>IF($A183="","",IFERROR(INDEX(MAESTRO!$L:$L,MATCH($A183,MAESTRO!$P:$P,0)),""))</f>
        <v/>
      </c>
      <c r="H183" s="365">
        <f>IF($A183="","",IFERROR(INDEX(MAESTRO!$K:$K,MATCH($A183,MAESTRO!$P:$P,0)),""))</f>
        <v/>
      </c>
      <c r="I183" s="365">
        <f>IF($A183="","",IFERROR(INDEX(MAESTRO!$M:$M,MATCH($A183,MAESTRO!$P:$P,0)),""))</f>
        <v/>
      </c>
    </row>
    <row r="184">
      <c r="A184" s="365">
        <f>IF(COUNTIF(MAESTRO!$P:$P,PARAMETROS!$B$8+ROW(A183))&gt;0,PARAMETROS!$B$8+ROW(A183),"")</f>
        <v/>
      </c>
      <c r="B184" s="365">
        <f>IF($A184="","",IFERROR(INDEX(MAESTRO!$A:$A,MATCH($A184,MAESTRO!$P:$P,0)),""))</f>
        <v/>
      </c>
      <c r="C184" s="365">
        <f>IF($A184="","",IFERROR(INDEX(MAESTRO!$B:$B,MATCH($A184,MAESTRO!$P:$P,0)),""))</f>
        <v/>
      </c>
      <c r="D184" s="365">
        <f>IF($A184="","",IFERROR(INDEX(MAESTRO!$D:$D,MATCH($A184,MAESTRO!$P:$P,0)),""))</f>
        <v/>
      </c>
      <c r="E184" s="365">
        <f>IF($A184="","",IFERROR(INDEX(MAESTRO!$F:$F,MATCH($A184,MAESTRO!$P:$P,0)),""))</f>
        <v/>
      </c>
      <c r="F184" s="365">
        <f>IF($A184="","",IFERROR(INDEX(MAESTRO!$G:$G,MATCH($A184,MAESTRO!$P:$P,0)),""))</f>
        <v/>
      </c>
      <c r="G184" s="365">
        <f>IF($A184="","",IFERROR(INDEX(MAESTRO!$L:$L,MATCH($A184,MAESTRO!$P:$P,0)),""))</f>
        <v/>
      </c>
      <c r="H184" s="365">
        <f>IF($A184="","",IFERROR(INDEX(MAESTRO!$K:$K,MATCH($A184,MAESTRO!$P:$P,0)),""))</f>
        <v/>
      </c>
      <c r="I184" s="365">
        <f>IF($A184="","",IFERROR(INDEX(MAESTRO!$M:$M,MATCH($A184,MAESTRO!$P:$P,0)),""))</f>
        <v/>
      </c>
    </row>
    <row r="185">
      <c r="A185" s="365">
        <f>IF(COUNTIF(MAESTRO!$P:$P,PARAMETROS!$B$8+ROW(A184))&gt;0,PARAMETROS!$B$8+ROW(A184),"")</f>
        <v/>
      </c>
      <c r="B185" s="365">
        <f>IF($A185="","",IFERROR(INDEX(MAESTRO!$A:$A,MATCH($A185,MAESTRO!$P:$P,0)),""))</f>
        <v/>
      </c>
      <c r="C185" s="365">
        <f>IF($A185="","",IFERROR(INDEX(MAESTRO!$B:$B,MATCH($A185,MAESTRO!$P:$P,0)),""))</f>
        <v/>
      </c>
      <c r="D185" s="365">
        <f>IF($A185="","",IFERROR(INDEX(MAESTRO!$D:$D,MATCH($A185,MAESTRO!$P:$P,0)),""))</f>
        <v/>
      </c>
      <c r="E185" s="365">
        <f>IF($A185="","",IFERROR(INDEX(MAESTRO!$F:$F,MATCH($A185,MAESTRO!$P:$P,0)),""))</f>
        <v/>
      </c>
      <c r="F185" s="365">
        <f>IF($A185="","",IFERROR(INDEX(MAESTRO!$G:$G,MATCH($A185,MAESTRO!$P:$P,0)),""))</f>
        <v/>
      </c>
      <c r="G185" s="365">
        <f>IF($A185="","",IFERROR(INDEX(MAESTRO!$L:$L,MATCH($A185,MAESTRO!$P:$P,0)),""))</f>
        <v/>
      </c>
      <c r="H185" s="365">
        <f>IF($A185="","",IFERROR(INDEX(MAESTRO!$K:$K,MATCH($A185,MAESTRO!$P:$P,0)),""))</f>
        <v/>
      </c>
      <c r="I185" s="365">
        <f>IF($A185="","",IFERROR(INDEX(MAESTRO!$M:$M,MATCH($A185,MAESTRO!$P:$P,0)),""))</f>
        <v/>
      </c>
    </row>
    <row r="186">
      <c r="A186" s="365">
        <f>IF(COUNTIF(MAESTRO!$P:$P,PARAMETROS!$B$8+ROW(A185))&gt;0,PARAMETROS!$B$8+ROW(A185),"")</f>
        <v/>
      </c>
      <c r="B186" s="365">
        <f>IF($A186="","",IFERROR(INDEX(MAESTRO!$A:$A,MATCH($A186,MAESTRO!$P:$P,0)),""))</f>
        <v/>
      </c>
      <c r="C186" s="365">
        <f>IF($A186="","",IFERROR(INDEX(MAESTRO!$B:$B,MATCH($A186,MAESTRO!$P:$P,0)),""))</f>
        <v/>
      </c>
      <c r="D186" s="365">
        <f>IF($A186="","",IFERROR(INDEX(MAESTRO!$D:$D,MATCH($A186,MAESTRO!$P:$P,0)),""))</f>
        <v/>
      </c>
      <c r="E186" s="365">
        <f>IF($A186="","",IFERROR(INDEX(MAESTRO!$F:$F,MATCH($A186,MAESTRO!$P:$P,0)),""))</f>
        <v/>
      </c>
      <c r="F186" s="365">
        <f>IF($A186="","",IFERROR(INDEX(MAESTRO!$G:$G,MATCH($A186,MAESTRO!$P:$P,0)),""))</f>
        <v/>
      </c>
      <c r="G186" s="365">
        <f>IF($A186="","",IFERROR(INDEX(MAESTRO!$L:$L,MATCH($A186,MAESTRO!$P:$P,0)),""))</f>
        <v/>
      </c>
      <c r="H186" s="365">
        <f>IF($A186="","",IFERROR(INDEX(MAESTRO!$K:$K,MATCH($A186,MAESTRO!$P:$P,0)),""))</f>
        <v/>
      </c>
      <c r="I186" s="365">
        <f>IF($A186="","",IFERROR(INDEX(MAESTRO!$M:$M,MATCH($A186,MAESTRO!$P:$P,0)),""))</f>
        <v/>
      </c>
    </row>
    <row r="187">
      <c r="A187" s="365">
        <f>IF(COUNTIF(MAESTRO!$P:$P,PARAMETROS!$B$8+ROW(A186))&gt;0,PARAMETROS!$B$8+ROW(A186),"")</f>
        <v/>
      </c>
      <c r="B187" s="365">
        <f>IF($A187="","",IFERROR(INDEX(MAESTRO!$A:$A,MATCH($A187,MAESTRO!$P:$P,0)),""))</f>
        <v/>
      </c>
      <c r="C187" s="365">
        <f>IF($A187="","",IFERROR(INDEX(MAESTRO!$B:$B,MATCH($A187,MAESTRO!$P:$P,0)),""))</f>
        <v/>
      </c>
      <c r="D187" s="365">
        <f>IF($A187="","",IFERROR(INDEX(MAESTRO!$D:$D,MATCH($A187,MAESTRO!$P:$P,0)),""))</f>
        <v/>
      </c>
      <c r="E187" s="365">
        <f>IF($A187="","",IFERROR(INDEX(MAESTRO!$F:$F,MATCH($A187,MAESTRO!$P:$P,0)),""))</f>
        <v/>
      </c>
      <c r="F187" s="365">
        <f>IF($A187="","",IFERROR(INDEX(MAESTRO!$G:$G,MATCH($A187,MAESTRO!$P:$P,0)),""))</f>
        <v/>
      </c>
      <c r="G187" s="365">
        <f>IF($A187="","",IFERROR(INDEX(MAESTRO!$L:$L,MATCH($A187,MAESTRO!$P:$P,0)),""))</f>
        <v/>
      </c>
      <c r="H187" s="365">
        <f>IF($A187="","",IFERROR(INDEX(MAESTRO!$K:$K,MATCH($A187,MAESTRO!$P:$P,0)),""))</f>
        <v/>
      </c>
      <c r="I187" s="365">
        <f>IF($A187="","",IFERROR(INDEX(MAESTRO!$M:$M,MATCH($A187,MAESTRO!$P:$P,0)),""))</f>
        <v/>
      </c>
    </row>
    <row r="188">
      <c r="A188" s="365">
        <f>IF(COUNTIF(MAESTRO!$P:$P,PARAMETROS!$B$8+ROW(A187))&gt;0,PARAMETROS!$B$8+ROW(A187),"")</f>
        <v/>
      </c>
      <c r="B188" s="365">
        <f>IF($A188="","",IFERROR(INDEX(MAESTRO!$A:$A,MATCH($A188,MAESTRO!$P:$P,0)),""))</f>
        <v/>
      </c>
      <c r="C188" s="365">
        <f>IF($A188="","",IFERROR(INDEX(MAESTRO!$B:$B,MATCH($A188,MAESTRO!$P:$P,0)),""))</f>
        <v/>
      </c>
      <c r="D188" s="365">
        <f>IF($A188="","",IFERROR(INDEX(MAESTRO!$D:$D,MATCH($A188,MAESTRO!$P:$P,0)),""))</f>
        <v/>
      </c>
      <c r="E188" s="365">
        <f>IF($A188="","",IFERROR(INDEX(MAESTRO!$F:$F,MATCH($A188,MAESTRO!$P:$P,0)),""))</f>
        <v/>
      </c>
      <c r="F188" s="365">
        <f>IF($A188="","",IFERROR(INDEX(MAESTRO!$G:$G,MATCH($A188,MAESTRO!$P:$P,0)),""))</f>
        <v/>
      </c>
      <c r="G188" s="365">
        <f>IF($A188="","",IFERROR(INDEX(MAESTRO!$L:$L,MATCH($A188,MAESTRO!$P:$P,0)),""))</f>
        <v/>
      </c>
      <c r="H188" s="365">
        <f>IF($A188="","",IFERROR(INDEX(MAESTRO!$K:$K,MATCH($A188,MAESTRO!$P:$P,0)),""))</f>
        <v/>
      </c>
      <c r="I188" s="365">
        <f>IF($A188="","",IFERROR(INDEX(MAESTRO!$M:$M,MATCH($A188,MAESTRO!$P:$P,0)),""))</f>
        <v/>
      </c>
    </row>
    <row r="189">
      <c r="A189" s="365">
        <f>IF(COUNTIF(MAESTRO!$P:$P,PARAMETROS!$B$8+ROW(A188))&gt;0,PARAMETROS!$B$8+ROW(A188),"")</f>
        <v/>
      </c>
      <c r="B189" s="365">
        <f>IF($A189="","",IFERROR(INDEX(MAESTRO!$A:$A,MATCH($A189,MAESTRO!$P:$P,0)),""))</f>
        <v/>
      </c>
      <c r="C189" s="365">
        <f>IF($A189="","",IFERROR(INDEX(MAESTRO!$B:$B,MATCH($A189,MAESTRO!$P:$P,0)),""))</f>
        <v/>
      </c>
      <c r="D189" s="365">
        <f>IF($A189="","",IFERROR(INDEX(MAESTRO!$D:$D,MATCH($A189,MAESTRO!$P:$P,0)),""))</f>
        <v/>
      </c>
      <c r="E189" s="365">
        <f>IF($A189="","",IFERROR(INDEX(MAESTRO!$F:$F,MATCH($A189,MAESTRO!$P:$P,0)),""))</f>
        <v/>
      </c>
      <c r="F189" s="365">
        <f>IF($A189="","",IFERROR(INDEX(MAESTRO!$G:$G,MATCH($A189,MAESTRO!$P:$P,0)),""))</f>
        <v/>
      </c>
      <c r="G189" s="365">
        <f>IF($A189="","",IFERROR(INDEX(MAESTRO!$L:$L,MATCH($A189,MAESTRO!$P:$P,0)),""))</f>
        <v/>
      </c>
      <c r="H189" s="365">
        <f>IF($A189="","",IFERROR(INDEX(MAESTRO!$K:$K,MATCH($A189,MAESTRO!$P:$P,0)),""))</f>
        <v/>
      </c>
      <c r="I189" s="365">
        <f>IF($A189="","",IFERROR(INDEX(MAESTRO!$M:$M,MATCH($A189,MAESTRO!$P:$P,0)),""))</f>
        <v/>
      </c>
    </row>
    <row r="190">
      <c r="A190" s="365">
        <f>IF(COUNTIF(MAESTRO!$P:$P,PARAMETROS!$B$8+ROW(A189))&gt;0,PARAMETROS!$B$8+ROW(A189),"")</f>
        <v/>
      </c>
      <c r="B190" s="365">
        <f>IF($A190="","",IFERROR(INDEX(MAESTRO!$A:$A,MATCH($A190,MAESTRO!$P:$P,0)),""))</f>
        <v/>
      </c>
      <c r="C190" s="365">
        <f>IF($A190="","",IFERROR(INDEX(MAESTRO!$B:$B,MATCH($A190,MAESTRO!$P:$P,0)),""))</f>
        <v/>
      </c>
      <c r="D190" s="365">
        <f>IF($A190="","",IFERROR(INDEX(MAESTRO!$D:$D,MATCH($A190,MAESTRO!$P:$P,0)),""))</f>
        <v/>
      </c>
      <c r="E190" s="365">
        <f>IF($A190="","",IFERROR(INDEX(MAESTRO!$F:$F,MATCH($A190,MAESTRO!$P:$P,0)),""))</f>
        <v/>
      </c>
      <c r="F190" s="365">
        <f>IF($A190="","",IFERROR(INDEX(MAESTRO!$G:$G,MATCH($A190,MAESTRO!$P:$P,0)),""))</f>
        <v/>
      </c>
      <c r="G190" s="365">
        <f>IF($A190="","",IFERROR(INDEX(MAESTRO!$L:$L,MATCH($A190,MAESTRO!$P:$P,0)),""))</f>
        <v/>
      </c>
      <c r="H190" s="365">
        <f>IF($A190="","",IFERROR(INDEX(MAESTRO!$K:$K,MATCH($A190,MAESTRO!$P:$P,0)),""))</f>
        <v/>
      </c>
      <c r="I190" s="365">
        <f>IF($A190="","",IFERROR(INDEX(MAESTRO!$M:$M,MATCH($A190,MAESTRO!$P:$P,0)),""))</f>
        <v/>
      </c>
    </row>
    <row r="191">
      <c r="A191" s="365">
        <f>IF(COUNTIF(MAESTRO!$P:$P,PARAMETROS!$B$8+ROW(A190))&gt;0,PARAMETROS!$B$8+ROW(A190),"")</f>
        <v/>
      </c>
      <c r="B191" s="365">
        <f>IF($A191="","",IFERROR(INDEX(MAESTRO!$A:$A,MATCH($A191,MAESTRO!$P:$P,0)),""))</f>
        <v/>
      </c>
      <c r="C191" s="365">
        <f>IF($A191="","",IFERROR(INDEX(MAESTRO!$B:$B,MATCH($A191,MAESTRO!$P:$P,0)),""))</f>
        <v/>
      </c>
      <c r="D191" s="365">
        <f>IF($A191="","",IFERROR(INDEX(MAESTRO!$D:$D,MATCH($A191,MAESTRO!$P:$P,0)),""))</f>
        <v/>
      </c>
      <c r="E191" s="365">
        <f>IF($A191="","",IFERROR(INDEX(MAESTRO!$F:$F,MATCH($A191,MAESTRO!$P:$P,0)),""))</f>
        <v/>
      </c>
      <c r="F191" s="365">
        <f>IF($A191="","",IFERROR(INDEX(MAESTRO!$G:$G,MATCH($A191,MAESTRO!$P:$P,0)),""))</f>
        <v/>
      </c>
      <c r="G191" s="365">
        <f>IF($A191="","",IFERROR(INDEX(MAESTRO!$L:$L,MATCH($A191,MAESTRO!$P:$P,0)),""))</f>
        <v/>
      </c>
      <c r="H191" s="365">
        <f>IF($A191="","",IFERROR(INDEX(MAESTRO!$K:$K,MATCH($A191,MAESTRO!$P:$P,0)),""))</f>
        <v/>
      </c>
      <c r="I191" s="365">
        <f>IF($A191="","",IFERROR(INDEX(MAESTRO!$M:$M,MATCH($A191,MAESTRO!$P:$P,0)),""))</f>
        <v/>
      </c>
    </row>
    <row r="192">
      <c r="A192" s="365">
        <f>IF(COUNTIF(MAESTRO!$P:$P,PARAMETROS!$B$8+ROW(A191))&gt;0,PARAMETROS!$B$8+ROW(A191),"")</f>
        <v/>
      </c>
      <c r="B192" s="365">
        <f>IF($A192="","",IFERROR(INDEX(MAESTRO!$A:$A,MATCH($A192,MAESTRO!$P:$P,0)),""))</f>
        <v/>
      </c>
      <c r="C192" s="365">
        <f>IF($A192="","",IFERROR(INDEX(MAESTRO!$B:$B,MATCH($A192,MAESTRO!$P:$P,0)),""))</f>
        <v/>
      </c>
      <c r="D192" s="365">
        <f>IF($A192="","",IFERROR(INDEX(MAESTRO!$D:$D,MATCH($A192,MAESTRO!$P:$P,0)),""))</f>
        <v/>
      </c>
      <c r="E192" s="365">
        <f>IF($A192="","",IFERROR(INDEX(MAESTRO!$F:$F,MATCH($A192,MAESTRO!$P:$P,0)),""))</f>
        <v/>
      </c>
      <c r="F192" s="365">
        <f>IF($A192="","",IFERROR(INDEX(MAESTRO!$G:$G,MATCH($A192,MAESTRO!$P:$P,0)),""))</f>
        <v/>
      </c>
      <c r="G192" s="365">
        <f>IF($A192="","",IFERROR(INDEX(MAESTRO!$L:$L,MATCH($A192,MAESTRO!$P:$P,0)),""))</f>
        <v/>
      </c>
      <c r="H192" s="365">
        <f>IF($A192="","",IFERROR(INDEX(MAESTRO!$K:$K,MATCH($A192,MAESTRO!$P:$P,0)),""))</f>
        <v/>
      </c>
      <c r="I192" s="365">
        <f>IF($A192="","",IFERROR(INDEX(MAESTRO!$M:$M,MATCH($A192,MAESTRO!$P:$P,0)),""))</f>
        <v/>
      </c>
    </row>
    <row r="193">
      <c r="A193" s="365">
        <f>IF(COUNTIF(MAESTRO!$P:$P,PARAMETROS!$B$8+ROW(A192))&gt;0,PARAMETROS!$B$8+ROW(A192),"")</f>
        <v/>
      </c>
      <c r="B193" s="365">
        <f>IF($A193="","",IFERROR(INDEX(MAESTRO!$A:$A,MATCH($A193,MAESTRO!$P:$P,0)),""))</f>
        <v/>
      </c>
      <c r="C193" s="365">
        <f>IF($A193="","",IFERROR(INDEX(MAESTRO!$B:$B,MATCH($A193,MAESTRO!$P:$P,0)),""))</f>
        <v/>
      </c>
      <c r="D193" s="365">
        <f>IF($A193="","",IFERROR(INDEX(MAESTRO!$D:$D,MATCH($A193,MAESTRO!$P:$P,0)),""))</f>
        <v/>
      </c>
      <c r="E193" s="365">
        <f>IF($A193="","",IFERROR(INDEX(MAESTRO!$F:$F,MATCH($A193,MAESTRO!$P:$P,0)),""))</f>
        <v/>
      </c>
      <c r="F193" s="365">
        <f>IF($A193="","",IFERROR(INDEX(MAESTRO!$G:$G,MATCH($A193,MAESTRO!$P:$P,0)),""))</f>
        <v/>
      </c>
      <c r="G193" s="365">
        <f>IF($A193="","",IFERROR(INDEX(MAESTRO!$L:$L,MATCH($A193,MAESTRO!$P:$P,0)),""))</f>
        <v/>
      </c>
      <c r="H193" s="365">
        <f>IF($A193="","",IFERROR(INDEX(MAESTRO!$K:$K,MATCH($A193,MAESTRO!$P:$P,0)),""))</f>
        <v/>
      </c>
      <c r="I193" s="365">
        <f>IF($A193="","",IFERROR(INDEX(MAESTRO!$M:$M,MATCH($A193,MAESTRO!$P:$P,0)),""))</f>
        <v/>
      </c>
    </row>
    <row r="194">
      <c r="A194" s="365">
        <f>IF(COUNTIF(MAESTRO!$P:$P,PARAMETROS!$B$8+ROW(A193))&gt;0,PARAMETROS!$B$8+ROW(A193),"")</f>
        <v/>
      </c>
      <c r="B194" s="365">
        <f>IF($A194="","",IFERROR(INDEX(MAESTRO!$A:$A,MATCH($A194,MAESTRO!$P:$P,0)),""))</f>
        <v/>
      </c>
      <c r="C194" s="365">
        <f>IF($A194="","",IFERROR(INDEX(MAESTRO!$B:$B,MATCH($A194,MAESTRO!$P:$P,0)),""))</f>
        <v/>
      </c>
      <c r="D194" s="365">
        <f>IF($A194="","",IFERROR(INDEX(MAESTRO!$D:$D,MATCH($A194,MAESTRO!$P:$P,0)),""))</f>
        <v/>
      </c>
      <c r="E194" s="365">
        <f>IF($A194="","",IFERROR(INDEX(MAESTRO!$F:$F,MATCH($A194,MAESTRO!$P:$P,0)),""))</f>
        <v/>
      </c>
      <c r="F194" s="365">
        <f>IF($A194="","",IFERROR(INDEX(MAESTRO!$G:$G,MATCH($A194,MAESTRO!$P:$P,0)),""))</f>
        <v/>
      </c>
      <c r="G194" s="365">
        <f>IF($A194="","",IFERROR(INDEX(MAESTRO!$L:$L,MATCH($A194,MAESTRO!$P:$P,0)),""))</f>
        <v/>
      </c>
      <c r="H194" s="365">
        <f>IF($A194="","",IFERROR(INDEX(MAESTRO!$K:$K,MATCH($A194,MAESTRO!$P:$P,0)),""))</f>
        <v/>
      </c>
      <c r="I194" s="365">
        <f>IF($A194="","",IFERROR(INDEX(MAESTRO!$M:$M,MATCH($A194,MAESTRO!$P:$P,0)),""))</f>
        <v/>
      </c>
    </row>
    <row r="195">
      <c r="A195" s="365">
        <f>IF(COUNTIF(MAESTRO!$P:$P,PARAMETROS!$B$8+ROW(A194))&gt;0,PARAMETROS!$B$8+ROW(A194),"")</f>
        <v/>
      </c>
      <c r="B195" s="365">
        <f>IF($A195="","",IFERROR(INDEX(MAESTRO!$A:$A,MATCH($A195,MAESTRO!$P:$P,0)),""))</f>
        <v/>
      </c>
      <c r="C195" s="365">
        <f>IF($A195="","",IFERROR(INDEX(MAESTRO!$B:$B,MATCH($A195,MAESTRO!$P:$P,0)),""))</f>
        <v/>
      </c>
      <c r="D195" s="365">
        <f>IF($A195="","",IFERROR(INDEX(MAESTRO!$D:$D,MATCH($A195,MAESTRO!$P:$P,0)),""))</f>
        <v/>
      </c>
      <c r="E195" s="365">
        <f>IF($A195="","",IFERROR(INDEX(MAESTRO!$F:$F,MATCH($A195,MAESTRO!$P:$P,0)),""))</f>
        <v/>
      </c>
      <c r="F195" s="365">
        <f>IF($A195="","",IFERROR(INDEX(MAESTRO!$G:$G,MATCH($A195,MAESTRO!$P:$P,0)),""))</f>
        <v/>
      </c>
      <c r="G195" s="365">
        <f>IF($A195="","",IFERROR(INDEX(MAESTRO!$L:$L,MATCH($A195,MAESTRO!$P:$P,0)),""))</f>
        <v/>
      </c>
      <c r="H195" s="365">
        <f>IF($A195="","",IFERROR(INDEX(MAESTRO!$K:$K,MATCH($A195,MAESTRO!$P:$P,0)),""))</f>
        <v/>
      </c>
      <c r="I195" s="365">
        <f>IF($A195="","",IFERROR(INDEX(MAESTRO!$M:$M,MATCH($A195,MAESTRO!$P:$P,0)),""))</f>
        <v/>
      </c>
    </row>
    <row r="196">
      <c r="A196" s="365">
        <f>IF(COUNTIF(MAESTRO!$P:$P,PARAMETROS!$B$8+ROW(A195))&gt;0,PARAMETROS!$B$8+ROW(A195),"")</f>
        <v/>
      </c>
      <c r="B196" s="365">
        <f>IF($A196="","",IFERROR(INDEX(MAESTRO!$A:$A,MATCH($A196,MAESTRO!$P:$P,0)),""))</f>
        <v/>
      </c>
      <c r="C196" s="365">
        <f>IF($A196="","",IFERROR(INDEX(MAESTRO!$B:$B,MATCH($A196,MAESTRO!$P:$P,0)),""))</f>
        <v/>
      </c>
      <c r="D196" s="365">
        <f>IF($A196="","",IFERROR(INDEX(MAESTRO!$D:$D,MATCH($A196,MAESTRO!$P:$P,0)),""))</f>
        <v/>
      </c>
      <c r="E196" s="365">
        <f>IF($A196="","",IFERROR(INDEX(MAESTRO!$F:$F,MATCH($A196,MAESTRO!$P:$P,0)),""))</f>
        <v/>
      </c>
      <c r="F196" s="365">
        <f>IF($A196="","",IFERROR(INDEX(MAESTRO!$G:$G,MATCH($A196,MAESTRO!$P:$P,0)),""))</f>
        <v/>
      </c>
      <c r="G196" s="365">
        <f>IF($A196="","",IFERROR(INDEX(MAESTRO!$L:$L,MATCH($A196,MAESTRO!$P:$P,0)),""))</f>
        <v/>
      </c>
      <c r="H196" s="365">
        <f>IF($A196="","",IFERROR(INDEX(MAESTRO!$K:$K,MATCH($A196,MAESTRO!$P:$P,0)),""))</f>
        <v/>
      </c>
      <c r="I196" s="365">
        <f>IF($A196="","",IFERROR(INDEX(MAESTRO!$M:$M,MATCH($A196,MAESTRO!$P:$P,0)),""))</f>
        <v/>
      </c>
    </row>
    <row r="197">
      <c r="A197" s="365">
        <f>IF(COUNTIF(MAESTRO!$P:$P,PARAMETROS!$B$8+ROW(A196))&gt;0,PARAMETROS!$B$8+ROW(A196),"")</f>
        <v/>
      </c>
      <c r="B197" s="365">
        <f>IF($A197="","",IFERROR(INDEX(MAESTRO!$A:$A,MATCH($A197,MAESTRO!$P:$P,0)),""))</f>
        <v/>
      </c>
      <c r="C197" s="365">
        <f>IF($A197="","",IFERROR(INDEX(MAESTRO!$B:$B,MATCH($A197,MAESTRO!$P:$P,0)),""))</f>
        <v/>
      </c>
      <c r="D197" s="365">
        <f>IF($A197="","",IFERROR(INDEX(MAESTRO!$D:$D,MATCH($A197,MAESTRO!$P:$P,0)),""))</f>
        <v/>
      </c>
      <c r="E197" s="365">
        <f>IF($A197="","",IFERROR(INDEX(MAESTRO!$F:$F,MATCH($A197,MAESTRO!$P:$P,0)),""))</f>
        <v/>
      </c>
      <c r="F197" s="365">
        <f>IF($A197="","",IFERROR(INDEX(MAESTRO!$G:$G,MATCH($A197,MAESTRO!$P:$P,0)),""))</f>
        <v/>
      </c>
      <c r="G197" s="365">
        <f>IF($A197="","",IFERROR(INDEX(MAESTRO!$L:$L,MATCH($A197,MAESTRO!$P:$P,0)),""))</f>
        <v/>
      </c>
      <c r="H197" s="365">
        <f>IF($A197="","",IFERROR(INDEX(MAESTRO!$K:$K,MATCH($A197,MAESTRO!$P:$P,0)),""))</f>
        <v/>
      </c>
      <c r="I197" s="365">
        <f>IF($A197="","",IFERROR(INDEX(MAESTRO!$M:$M,MATCH($A197,MAESTRO!$P:$P,0)),""))</f>
        <v/>
      </c>
    </row>
    <row r="198">
      <c r="A198" s="365">
        <f>IF(COUNTIF(MAESTRO!$P:$P,PARAMETROS!$B$8+ROW(A197))&gt;0,PARAMETROS!$B$8+ROW(A197),"")</f>
        <v/>
      </c>
      <c r="B198" s="365">
        <f>IF($A198="","",IFERROR(INDEX(MAESTRO!$A:$A,MATCH($A198,MAESTRO!$P:$P,0)),""))</f>
        <v/>
      </c>
      <c r="C198" s="365">
        <f>IF($A198="","",IFERROR(INDEX(MAESTRO!$B:$B,MATCH($A198,MAESTRO!$P:$P,0)),""))</f>
        <v/>
      </c>
      <c r="D198" s="365">
        <f>IF($A198="","",IFERROR(INDEX(MAESTRO!$D:$D,MATCH($A198,MAESTRO!$P:$P,0)),""))</f>
        <v/>
      </c>
      <c r="E198" s="365">
        <f>IF($A198="","",IFERROR(INDEX(MAESTRO!$F:$F,MATCH($A198,MAESTRO!$P:$P,0)),""))</f>
        <v/>
      </c>
      <c r="F198" s="365">
        <f>IF($A198="","",IFERROR(INDEX(MAESTRO!$G:$G,MATCH($A198,MAESTRO!$P:$P,0)),""))</f>
        <v/>
      </c>
      <c r="G198" s="365">
        <f>IF($A198="","",IFERROR(INDEX(MAESTRO!$L:$L,MATCH($A198,MAESTRO!$P:$P,0)),""))</f>
        <v/>
      </c>
      <c r="H198" s="365">
        <f>IF($A198="","",IFERROR(INDEX(MAESTRO!$K:$K,MATCH($A198,MAESTRO!$P:$P,0)),""))</f>
        <v/>
      </c>
      <c r="I198" s="365">
        <f>IF($A198="","",IFERROR(INDEX(MAESTRO!$M:$M,MATCH($A198,MAESTRO!$P:$P,0)),""))</f>
        <v/>
      </c>
    </row>
    <row r="199">
      <c r="A199" s="365">
        <f>IF(COUNTIF(MAESTRO!$P:$P,PARAMETROS!$B$8+ROW(A198))&gt;0,PARAMETROS!$B$8+ROW(A198),"")</f>
        <v/>
      </c>
      <c r="B199" s="365">
        <f>IF($A199="","",IFERROR(INDEX(MAESTRO!$A:$A,MATCH($A199,MAESTRO!$P:$P,0)),""))</f>
        <v/>
      </c>
      <c r="C199" s="365">
        <f>IF($A199="","",IFERROR(INDEX(MAESTRO!$B:$B,MATCH($A199,MAESTRO!$P:$P,0)),""))</f>
        <v/>
      </c>
      <c r="D199" s="365">
        <f>IF($A199="","",IFERROR(INDEX(MAESTRO!$D:$D,MATCH($A199,MAESTRO!$P:$P,0)),""))</f>
        <v/>
      </c>
      <c r="E199" s="365">
        <f>IF($A199="","",IFERROR(INDEX(MAESTRO!$F:$F,MATCH($A199,MAESTRO!$P:$P,0)),""))</f>
        <v/>
      </c>
      <c r="F199" s="365">
        <f>IF($A199="","",IFERROR(INDEX(MAESTRO!$G:$G,MATCH($A199,MAESTRO!$P:$P,0)),""))</f>
        <v/>
      </c>
      <c r="G199" s="365">
        <f>IF($A199="","",IFERROR(INDEX(MAESTRO!$L:$L,MATCH($A199,MAESTRO!$P:$P,0)),""))</f>
        <v/>
      </c>
      <c r="H199" s="365">
        <f>IF($A199="","",IFERROR(INDEX(MAESTRO!$K:$K,MATCH($A199,MAESTRO!$P:$P,0)),""))</f>
        <v/>
      </c>
      <c r="I199" s="365">
        <f>IF($A199="","",IFERROR(INDEX(MAESTRO!$M:$M,MATCH($A199,MAESTRO!$P:$P,0)),""))</f>
        <v/>
      </c>
    </row>
    <row r="200">
      <c r="A200" s="365">
        <f>IF(COUNTIF(MAESTRO!$P:$P,PARAMETROS!$B$8+ROW(A199))&gt;0,PARAMETROS!$B$8+ROW(A199),"")</f>
        <v/>
      </c>
      <c r="B200" s="365">
        <f>IF($A200="","",IFERROR(INDEX(MAESTRO!$A:$A,MATCH($A200,MAESTRO!$P:$P,0)),""))</f>
        <v/>
      </c>
      <c r="C200" s="365">
        <f>IF($A200="","",IFERROR(INDEX(MAESTRO!$B:$B,MATCH($A200,MAESTRO!$P:$P,0)),""))</f>
        <v/>
      </c>
      <c r="D200" s="365">
        <f>IF($A200="","",IFERROR(INDEX(MAESTRO!$D:$D,MATCH($A200,MAESTRO!$P:$P,0)),""))</f>
        <v/>
      </c>
      <c r="E200" s="365">
        <f>IF($A200="","",IFERROR(INDEX(MAESTRO!$F:$F,MATCH($A200,MAESTRO!$P:$P,0)),""))</f>
        <v/>
      </c>
      <c r="F200" s="365">
        <f>IF($A200="","",IFERROR(INDEX(MAESTRO!$G:$G,MATCH($A200,MAESTRO!$P:$P,0)),""))</f>
        <v/>
      </c>
      <c r="G200" s="365">
        <f>IF($A200="","",IFERROR(INDEX(MAESTRO!$L:$L,MATCH($A200,MAESTRO!$P:$P,0)),""))</f>
        <v/>
      </c>
      <c r="H200" s="365">
        <f>IF($A200="","",IFERROR(INDEX(MAESTRO!$K:$K,MATCH($A200,MAESTRO!$P:$P,0)),""))</f>
        <v/>
      </c>
      <c r="I200" s="365">
        <f>IF($A200="","",IFERROR(INDEX(MAESTRO!$M:$M,MATCH($A200,MAESTRO!$P:$P,0)),""))</f>
        <v/>
      </c>
    </row>
    <row r="201">
      <c r="A201" s="365">
        <f>IF(COUNTIF(MAESTRO!$P:$P,PARAMETROS!$B$8+ROW(A200))&gt;0,PARAMETROS!$B$8+ROW(A200),"")</f>
        <v/>
      </c>
      <c r="B201" s="365">
        <f>IF($A201="","",IFERROR(INDEX(MAESTRO!$A:$A,MATCH($A201,MAESTRO!$P:$P,0)),""))</f>
        <v/>
      </c>
      <c r="C201" s="365">
        <f>IF($A201="","",IFERROR(INDEX(MAESTRO!$B:$B,MATCH($A201,MAESTRO!$P:$P,0)),""))</f>
        <v/>
      </c>
      <c r="D201" s="365">
        <f>IF($A201="","",IFERROR(INDEX(MAESTRO!$D:$D,MATCH($A201,MAESTRO!$P:$P,0)),""))</f>
        <v/>
      </c>
      <c r="E201" s="365">
        <f>IF($A201="","",IFERROR(INDEX(MAESTRO!$F:$F,MATCH($A201,MAESTRO!$P:$P,0)),""))</f>
        <v/>
      </c>
      <c r="F201" s="365">
        <f>IF($A201="","",IFERROR(INDEX(MAESTRO!$G:$G,MATCH($A201,MAESTRO!$P:$P,0)),""))</f>
        <v/>
      </c>
      <c r="G201" s="365">
        <f>IF($A201="","",IFERROR(INDEX(MAESTRO!$L:$L,MATCH($A201,MAESTRO!$P:$P,0)),""))</f>
        <v/>
      </c>
      <c r="H201" s="365">
        <f>IF($A201="","",IFERROR(INDEX(MAESTRO!$K:$K,MATCH($A201,MAESTRO!$P:$P,0)),""))</f>
        <v/>
      </c>
      <c r="I201" s="365">
        <f>IF($A201="","",IFERROR(INDEX(MAESTRO!$M:$M,MATCH($A201,MAESTRO!$P:$P,0)),""))</f>
        <v/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A25"/>
  <sheetViews>
    <sheetView workbookViewId="0">
      <selection activeCell="A1" sqref="A1"/>
    </sheetView>
  </sheetViews>
  <sheetFormatPr baseColWidth="8" defaultRowHeight="15"/>
  <cols>
    <col width="110" customWidth="1" style="260" min="1" max="1"/>
  </cols>
  <sheetData>
    <row r="1">
      <c r="A1" s="373" t="inlineStr">
        <is>
          <t>ARCHIVO AUTOMATIZADO - DISTRIBUCION PROTOCOLAR</t>
        </is>
      </c>
    </row>
    <row r="2">
      <c r="A2" s="365" t="str"/>
    </row>
    <row r="3">
      <c r="A3" s="374" t="inlineStr">
        <is>
          <t>1. PESTAÑA QUE SE DEBE MODIFICAR</t>
        </is>
      </c>
    </row>
    <row r="4">
      <c r="A4" s="365" t="inlineStr">
        <is>
          <t>Modificar solamente la pestaña MAESTRO. Al cambiar PRECEDENCIA, TRIBUNA, ASISTENCIA, NOMBRE o CARGO, el resto de las hojas se actualiza automaticamente al recalcular el libro.</t>
        </is>
      </c>
    </row>
    <row r="5">
      <c r="A5" s="365" t="str"/>
    </row>
    <row r="6">
      <c r="A6" s="374" t="inlineStr">
        <is>
          <t>2. CAMPOS PRINCIPALES EN MAESTRO</t>
        </is>
      </c>
    </row>
    <row r="7">
      <c r="A7" s="365" t="inlineStr">
        <is>
          <t>ASISTENCIA: usar SI, NO o Pendiente. Los NO quedan excluidos de la distribucion.</t>
        </is>
      </c>
    </row>
    <row r="8">
      <c r="A8" s="365" t="inlineStr">
        <is>
          <t>PRECEDENCIA: define el orden protocolar. En igualdad de precedencia, se ordena por NRO.</t>
        </is>
      </c>
    </row>
    <row r="9">
      <c r="A9" s="365" t="inlineStr">
        <is>
          <t>TRIBUNA: permite filtrar que grupo se distribuye en el estrado.</t>
        </is>
      </c>
    </row>
    <row r="10">
      <c r="A10" s="365" t="str"/>
    </row>
    <row r="11">
      <c r="A11" s="374" t="inlineStr">
        <is>
          <t>3. PARAMETROS</t>
        </is>
      </c>
    </row>
    <row r="12">
      <c r="A12" s="365" t="inlineStr">
        <is>
          <t>En PARAMETROS se puede cambiar la tribuna a distribuir. Por defecto esta en VIP.</t>
        </is>
      </c>
    </row>
    <row r="13">
      <c r="A13" s="365" t="inlineStr">
        <is>
          <t>Tambien se puede seleccionar si se considera SI y Pendiente, o solo SI confirmados.</t>
        </is>
      </c>
    </row>
    <row r="14">
      <c r="A14" s="365" t="str"/>
    </row>
    <row r="15">
      <c r="A15" s="374" t="inlineStr">
        <is>
          <t>4. LOGICA DE UBICACION</t>
        </is>
      </c>
    </row>
    <row r="16">
      <c r="A16" s="365" t="inlineStr">
        <is>
          <t>Centro protocolar: silla 23. Orden de asignacion: 23, 24, 22, 25, 21, etc.</t>
        </is>
      </c>
    </row>
    <row r="17">
      <c r="A17" s="365" t="inlineStr">
        <is>
          <t>Filas A, B y C completas. Fila D incompleta, con bloque central D15 a D27 como SIN SILLA / NO ASIGNABLE.</t>
        </is>
      </c>
    </row>
    <row r="18">
      <c r="A18" s="365" t="str"/>
    </row>
    <row r="19">
      <c r="A19" s="374" t="inlineStr">
        <is>
          <t>5. HOJAS AUTOMATICAS</t>
        </is>
      </c>
    </row>
    <row r="20">
      <c r="A20" s="365" t="inlineStr">
        <is>
          <t>ASIGNACION AUTOMATICA: listado completo por orden, fila y silla.</t>
        </is>
      </c>
    </row>
    <row r="21">
      <c r="A21" s="365" t="inlineStr">
        <is>
          <t>PLANO AUTOMATICO: visualizacion del estrado.</t>
        </is>
      </c>
    </row>
    <row r="22">
      <c r="A22" s="365" t="inlineStr">
        <is>
          <t>SIN ASIGNAR: invitados que exceden la capacidad disponible.</t>
        </is>
      </c>
    </row>
    <row r="23">
      <c r="A23" s="365" t="inlineStr">
        <is>
          <t>CONTROL ASISTENCIA: resumen por fuente y totales generales.</t>
        </is>
      </c>
    </row>
    <row r="24">
      <c r="A24" t="inlineStr">
        <is>
          <t>CORRECCION: La hoja SIN ASIGNAR ya no busca coincidencias en blanco; solo muestra invitados cuyo ORDEN ASIGNACION excede la capacidad disponible.</t>
        </is>
      </c>
    </row>
    <row r="25">
      <c r="A25" t="inlineStr">
        <is>
          <t>Modificar principalmente la hoja MAESTRO: ASISTENCIA, PRECEDENCIA, TRIBUNA, NOMBRE y CARGO. El resto se ajusta por formulas.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2026-06-01T17:53:05Z</dcterms:created>
  <dcterms:modified xmlns:dcterms="http://purl.org/dc/terms/" xmlns:xsi="http://www.w3.org/2001/XMLSchema-instance" xsi:type="dcterms:W3CDTF">2026-06-01T17:53:05Z</dcterms:modified>
</cp:coreProperties>
</file>